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rylprentice/Documents/"/>
    </mc:Choice>
  </mc:AlternateContent>
  <xr:revisionPtr revIDLastSave="0" documentId="8_{5DD19809-A016-E946-85F5-AD94505BED09}" xr6:coauthVersionLast="45" xr6:coauthVersionMax="45" xr10:uidLastSave="{00000000-0000-0000-0000-000000000000}"/>
  <bookViews>
    <workbookView xWindow="780" yWindow="960" windowWidth="27640" windowHeight="16040" xr2:uid="{A902FFF5-A189-7A4A-A380-44490FB431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9" i="1" l="1"/>
  <c r="AA59" i="1"/>
  <c r="Z59" i="1"/>
  <c r="Y59" i="1"/>
  <c r="X59" i="1"/>
  <c r="W59" i="1"/>
  <c r="V59" i="1"/>
  <c r="U59" i="1"/>
  <c r="T59" i="1"/>
  <c r="S59" i="1"/>
  <c r="AB58" i="1"/>
  <c r="AA58" i="1"/>
  <c r="Z58" i="1"/>
  <c r="Y58" i="1"/>
  <c r="X58" i="1"/>
  <c r="W58" i="1"/>
  <c r="V58" i="1"/>
  <c r="U58" i="1"/>
  <c r="T58" i="1"/>
  <c r="S58" i="1"/>
  <c r="AB57" i="1"/>
  <c r="AA57" i="1"/>
  <c r="Z57" i="1"/>
  <c r="Y57" i="1"/>
  <c r="X57" i="1"/>
  <c r="W57" i="1"/>
  <c r="V57" i="1"/>
  <c r="U57" i="1"/>
  <c r="T57" i="1"/>
  <c r="S57" i="1"/>
  <c r="AB56" i="1"/>
  <c r="AA56" i="1"/>
  <c r="Z56" i="1"/>
  <c r="Y56" i="1"/>
  <c r="X56" i="1"/>
  <c r="V56" i="1"/>
  <c r="U56" i="1"/>
  <c r="T56" i="1"/>
  <c r="S56" i="1"/>
  <c r="AD55" i="1"/>
  <c r="AB55" i="1"/>
  <c r="AA55" i="1"/>
  <c r="Z55" i="1"/>
  <c r="Y55" i="1"/>
  <c r="X55" i="1"/>
  <c r="W55" i="1"/>
  <c r="V55" i="1"/>
  <c r="U55" i="1"/>
  <c r="T55" i="1"/>
  <c r="S55" i="1"/>
  <c r="AB54" i="1"/>
  <c r="AA54" i="1"/>
  <c r="Z54" i="1"/>
  <c r="Y54" i="1"/>
  <c r="X54" i="1"/>
  <c r="W54" i="1"/>
  <c r="V54" i="1"/>
  <c r="U54" i="1"/>
  <c r="T54" i="1"/>
  <c r="S54" i="1"/>
  <c r="AD53" i="1"/>
  <c r="AB53" i="1"/>
  <c r="AA53" i="1"/>
  <c r="Z53" i="1"/>
  <c r="Y53" i="1"/>
  <c r="X53" i="1"/>
  <c r="W53" i="1"/>
  <c r="V53" i="1"/>
  <c r="U53" i="1"/>
  <c r="T53" i="1"/>
  <c r="S53" i="1"/>
  <c r="AB52" i="1"/>
  <c r="AA52" i="1"/>
  <c r="Z52" i="1"/>
  <c r="Y52" i="1"/>
  <c r="X52" i="1"/>
  <c r="W52" i="1"/>
  <c r="V52" i="1"/>
  <c r="U52" i="1"/>
  <c r="T52" i="1"/>
  <c r="AD52" i="1" s="1"/>
  <c r="S52" i="1"/>
  <c r="AD51" i="1"/>
  <c r="AB51" i="1"/>
  <c r="AA51" i="1"/>
  <c r="Z51" i="1"/>
  <c r="Y51" i="1"/>
  <c r="X51" i="1"/>
  <c r="W51" i="1"/>
  <c r="V51" i="1"/>
  <c r="U51" i="1"/>
  <c r="T51" i="1"/>
  <c r="S51" i="1"/>
  <c r="AB50" i="1"/>
  <c r="AA50" i="1"/>
  <c r="Z50" i="1"/>
  <c r="Y50" i="1"/>
  <c r="X50" i="1"/>
  <c r="W50" i="1"/>
  <c r="V50" i="1"/>
  <c r="U50" i="1"/>
  <c r="T50" i="1"/>
  <c r="S50" i="1"/>
  <c r="AD49" i="1"/>
  <c r="AB49" i="1"/>
  <c r="AA49" i="1"/>
  <c r="Z49" i="1"/>
  <c r="Y49" i="1"/>
  <c r="X49" i="1"/>
  <c r="W49" i="1"/>
  <c r="V49" i="1"/>
  <c r="U49" i="1"/>
  <c r="T49" i="1"/>
  <c r="S49" i="1"/>
  <c r="AB48" i="1"/>
  <c r="AA48" i="1"/>
  <c r="Z48" i="1"/>
  <c r="Y48" i="1"/>
  <c r="X48" i="1"/>
  <c r="W48" i="1"/>
  <c r="V48" i="1"/>
  <c r="U48" i="1"/>
  <c r="T48" i="1"/>
  <c r="AD48" i="1" s="1"/>
  <c r="S48" i="1"/>
  <c r="AD47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D45" i="1"/>
  <c r="AB45" i="1"/>
  <c r="AA45" i="1"/>
  <c r="Z45" i="1"/>
  <c r="Y45" i="1"/>
  <c r="X45" i="1"/>
  <c r="W45" i="1"/>
  <c r="V45" i="1"/>
  <c r="U45" i="1"/>
  <c r="T45" i="1"/>
  <c r="S45" i="1"/>
  <c r="AB44" i="1"/>
  <c r="AA44" i="1"/>
  <c r="Z44" i="1"/>
  <c r="Y44" i="1"/>
  <c r="X44" i="1"/>
  <c r="W44" i="1"/>
  <c r="V44" i="1"/>
  <c r="U44" i="1"/>
  <c r="T44" i="1"/>
  <c r="AD44" i="1" s="1"/>
  <c r="S44" i="1"/>
  <c r="AD43" i="1"/>
  <c r="AB43" i="1"/>
  <c r="AA43" i="1"/>
  <c r="Z43" i="1"/>
  <c r="Y43" i="1"/>
  <c r="X43" i="1"/>
  <c r="W43" i="1"/>
  <c r="V43" i="1"/>
  <c r="U43" i="1"/>
  <c r="T43" i="1"/>
  <c r="S43" i="1"/>
  <c r="AB42" i="1"/>
  <c r="AA42" i="1"/>
  <c r="Z42" i="1"/>
  <c r="Y42" i="1"/>
  <c r="X42" i="1"/>
  <c r="W42" i="1"/>
  <c r="V42" i="1"/>
  <c r="U42" i="1"/>
  <c r="T42" i="1"/>
  <c r="S42" i="1"/>
  <c r="AD41" i="1"/>
  <c r="AB41" i="1"/>
  <c r="AA41" i="1"/>
  <c r="Z41" i="1"/>
  <c r="Y41" i="1"/>
  <c r="X41" i="1"/>
  <c r="W41" i="1"/>
  <c r="V41" i="1"/>
  <c r="U41" i="1"/>
  <c r="T41" i="1"/>
  <c r="S41" i="1"/>
  <c r="AB40" i="1"/>
  <c r="AA40" i="1"/>
  <c r="Z40" i="1"/>
  <c r="Y40" i="1"/>
  <c r="X40" i="1"/>
  <c r="W40" i="1"/>
  <c r="V40" i="1"/>
  <c r="U40" i="1"/>
  <c r="T40" i="1"/>
  <c r="AD40" i="1" s="1"/>
  <c r="S40" i="1"/>
  <c r="AD39" i="1"/>
  <c r="AB39" i="1"/>
  <c r="AA39" i="1"/>
  <c r="Z39" i="1"/>
  <c r="Y39" i="1"/>
  <c r="X39" i="1"/>
  <c r="W39" i="1"/>
  <c r="V39" i="1"/>
  <c r="U39" i="1"/>
  <c r="T39" i="1"/>
  <c r="S39" i="1"/>
  <c r="AB38" i="1"/>
  <c r="AA38" i="1"/>
  <c r="Z38" i="1"/>
  <c r="Y38" i="1"/>
  <c r="X38" i="1"/>
  <c r="W38" i="1"/>
  <c r="V38" i="1"/>
  <c r="U38" i="1"/>
  <c r="T38" i="1"/>
  <c r="S38" i="1"/>
  <c r="AD37" i="1"/>
  <c r="AB37" i="1"/>
  <c r="AA37" i="1"/>
  <c r="Z37" i="1"/>
  <c r="Y37" i="1"/>
  <c r="X37" i="1"/>
  <c r="W37" i="1"/>
  <c r="V37" i="1"/>
  <c r="U37" i="1"/>
  <c r="T37" i="1"/>
  <c r="S37" i="1"/>
  <c r="AM36" i="1"/>
  <c r="AD36" i="1"/>
  <c r="AB36" i="1"/>
  <c r="AA36" i="1"/>
  <c r="Z36" i="1"/>
  <c r="Y36" i="1"/>
  <c r="AL36" i="1" s="1"/>
  <c r="X36" i="1"/>
  <c r="W36" i="1"/>
  <c r="V36" i="1"/>
  <c r="U36" i="1"/>
  <c r="AH36" i="1" s="1"/>
  <c r="T36" i="1"/>
  <c r="S36" i="1"/>
  <c r="AC36" i="1" s="1"/>
  <c r="AI36" i="1" s="1"/>
  <c r="AD35" i="1"/>
  <c r="AB35" i="1"/>
  <c r="AA35" i="1"/>
  <c r="Z35" i="1"/>
  <c r="Y35" i="1"/>
  <c r="X35" i="1"/>
  <c r="W35" i="1"/>
  <c r="V35" i="1"/>
  <c r="U35" i="1"/>
  <c r="T35" i="1"/>
  <c r="S35" i="1"/>
  <c r="AM34" i="1"/>
  <c r="AD34" i="1"/>
  <c r="AB34" i="1"/>
  <c r="AA34" i="1"/>
  <c r="Z34" i="1"/>
  <c r="Y34" i="1"/>
  <c r="AL34" i="1" s="1"/>
  <c r="X34" i="1"/>
  <c r="W34" i="1"/>
  <c r="V34" i="1"/>
  <c r="U34" i="1"/>
  <c r="AH34" i="1" s="1"/>
  <c r="T34" i="1"/>
  <c r="S34" i="1"/>
  <c r="AC34" i="1" s="1"/>
  <c r="AI34" i="1" s="1"/>
  <c r="AD33" i="1"/>
  <c r="AB33" i="1"/>
  <c r="AA33" i="1"/>
  <c r="Z33" i="1"/>
  <c r="Y33" i="1"/>
  <c r="X33" i="1"/>
  <c r="W33" i="1"/>
  <c r="V33" i="1"/>
  <c r="U33" i="1"/>
  <c r="T33" i="1"/>
  <c r="S33" i="1"/>
  <c r="AM32" i="1"/>
  <c r="AD32" i="1"/>
  <c r="AB32" i="1"/>
  <c r="AA32" i="1"/>
  <c r="Z32" i="1"/>
  <c r="Y32" i="1"/>
  <c r="AL32" i="1" s="1"/>
  <c r="X32" i="1"/>
  <c r="W32" i="1"/>
  <c r="V32" i="1"/>
  <c r="U32" i="1"/>
  <c r="AH32" i="1" s="1"/>
  <c r="T32" i="1"/>
  <c r="S32" i="1"/>
  <c r="AC32" i="1" s="1"/>
  <c r="AB31" i="1"/>
  <c r="AA31" i="1"/>
  <c r="Z31" i="1"/>
  <c r="Y31" i="1"/>
  <c r="X31" i="1"/>
  <c r="W31" i="1"/>
  <c r="V31" i="1"/>
  <c r="U31" i="1"/>
  <c r="T31" i="1"/>
  <c r="S31" i="1"/>
  <c r="AB30" i="1"/>
  <c r="AA30" i="1"/>
  <c r="Z30" i="1"/>
  <c r="Y30" i="1"/>
  <c r="X30" i="1"/>
  <c r="W30" i="1"/>
  <c r="V30" i="1"/>
  <c r="U30" i="1"/>
  <c r="T30" i="1"/>
  <c r="S30" i="1"/>
  <c r="AB29" i="1"/>
  <c r="AA29" i="1"/>
  <c r="Z29" i="1"/>
  <c r="Y29" i="1"/>
  <c r="X29" i="1"/>
  <c r="W29" i="1"/>
  <c r="V29" i="1"/>
  <c r="U29" i="1"/>
  <c r="T29" i="1"/>
  <c r="S29" i="1"/>
  <c r="AB28" i="1"/>
  <c r="AA28" i="1"/>
  <c r="Z28" i="1"/>
  <c r="Y28" i="1"/>
  <c r="X28" i="1"/>
  <c r="W28" i="1"/>
  <c r="V28" i="1"/>
  <c r="U28" i="1"/>
  <c r="T28" i="1"/>
  <c r="S28" i="1"/>
  <c r="AB27" i="1"/>
  <c r="AA27" i="1"/>
  <c r="Z27" i="1"/>
  <c r="Y27" i="1"/>
  <c r="X27" i="1"/>
  <c r="V27" i="1"/>
  <c r="U27" i="1"/>
  <c r="T27" i="1"/>
  <c r="S27" i="1"/>
  <c r="AB26" i="1"/>
  <c r="AA26" i="1"/>
  <c r="Z26" i="1"/>
  <c r="Y26" i="1"/>
  <c r="X26" i="1"/>
  <c r="W26" i="1"/>
  <c r="V26" i="1"/>
  <c r="U26" i="1"/>
  <c r="T26" i="1"/>
  <c r="S26" i="1"/>
  <c r="AB25" i="1"/>
  <c r="AA25" i="1"/>
  <c r="Z25" i="1"/>
  <c r="Y25" i="1"/>
  <c r="X25" i="1"/>
  <c r="W25" i="1"/>
  <c r="V25" i="1"/>
  <c r="AD25" i="1" s="1"/>
  <c r="U25" i="1"/>
  <c r="T25" i="1"/>
  <c r="S25" i="1"/>
  <c r="AB24" i="1"/>
  <c r="AA24" i="1"/>
  <c r="Z24" i="1"/>
  <c r="Y24" i="1"/>
  <c r="X24" i="1"/>
  <c r="W24" i="1"/>
  <c r="V24" i="1"/>
  <c r="U24" i="1"/>
  <c r="T24" i="1"/>
  <c r="S24" i="1"/>
  <c r="AD23" i="1"/>
  <c r="AB23" i="1"/>
  <c r="AA23" i="1"/>
  <c r="Z23" i="1"/>
  <c r="Y23" i="1"/>
  <c r="X23" i="1"/>
  <c r="W23" i="1"/>
  <c r="V23" i="1"/>
  <c r="U23" i="1"/>
  <c r="T23" i="1"/>
  <c r="S23" i="1"/>
  <c r="AB22" i="1"/>
  <c r="AA22" i="1"/>
  <c r="Z22" i="1"/>
  <c r="Y22" i="1"/>
  <c r="X22" i="1"/>
  <c r="W22" i="1"/>
  <c r="V22" i="1"/>
  <c r="U22" i="1"/>
  <c r="T22" i="1"/>
  <c r="S22" i="1"/>
  <c r="AB21" i="1"/>
  <c r="AA21" i="1"/>
  <c r="Z21" i="1"/>
  <c r="Y21" i="1"/>
  <c r="X21" i="1"/>
  <c r="W21" i="1"/>
  <c r="V21" i="1"/>
  <c r="AD21" i="1" s="1"/>
  <c r="U21" i="1"/>
  <c r="T21" i="1"/>
  <c r="S21" i="1"/>
  <c r="AB20" i="1"/>
  <c r="AA20" i="1"/>
  <c r="Z20" i="1"/>
  <c r="Y20" i="1"/>
  <c r="X20" i="1"/>
  <c r="W20" i="1"/>
  <c r="V20" i="1"/>
  <c r="U20" i="1"/>
  <c r="T20" i="1"/>
  <c r="S20" i="1"/>
  <c r="AD19" i="1"/>
  <c r="AB19" i="1"/>
  <c r="AO19" i="1" s="1"/>
  <c r="AA19" i="1"/>
  <c r="Z19" i="1"/>
  <c r="Y19" i="1"/>
  <c r="X19" i="1"/>
  <c r="AK19" i="1" s="1"/>
  <c r="W19" i="1"/>
  <c r="V19" i="1"/>
  <c r="AI19" i="1" s="1"/>
  <c r="U19" i="1"/>
  <c r="T19" i="1"/>
  <c r="AG19" i="1" s="1"/>
  <c r="S19" i="1"/>
  <c r="AC19" i="1" s="1"/>
  <c r="AM19" i="1" s="1"/>
  <c r="AB18" i="1"/>
  <c r="AA18" i="1"/>
  <c r="Z18" i="1"/>
  <c r="Y18" i="1"/>
  <c r="X18" i="1"/>
  <c r="W18" i="1"/>
  <c r="V18" i="1"/>
  <c r="U18" i="1"/>
  <c r="T18" i="1"/>
  <c r="S18" i="1"/>
  <c r="AB17" i="1"/>
  <c r="AA17" i="1"/>
  <c r="Z17" i="1"/>
  <c r="Y17" i="1"/>
  <c r="X17" i="1"/>
  <c r="W17" i="1"/>
  <c r="V17" i="1"/>
  <c r="AD17" i="1" s="1"/>
  <c r="U17" i="1"/>
  <c r="T17" i="1"/>
  <c r="S17" i="1"/>
  <c r="AB16" i="1"/>
  <c r="AA16" i="1"/>
  <c r="Z16" i="1"/>
  <c r="Y16" i="1"/>
  <c r="X16" i="1"/>
  <c r="W16" i="1"/>
  <c r="V16" i="1"/>
  <c r="U16" i="1"/>
  <c r="T16" i="1"/>
  <c r="S16" i="1"/>
  <c r="AD15" i="1"/>
  <c r="AB15" i="1"/>
  <c r="AO15" i="1" s="1"/>
  <c r="AA15" i="1"/>
  <c r="Z15" i="1"/>
  <c r="Y15" i="1"/>
  <c r="X15" i="1"/>
  <c r="AK15" i="1" s="1"/>
  <c r="W15" i="1"/>
  <c r="V15" i="1"/>
  <c r="AI15" i="1" s="1"/>
  <c r="U15" i="1"/>
  <c r="T15" i="1"/>
  <c r="AG15" i="1" s="1"/>
  <c r="S15" i="1"/>
  <c r="AC15" i="1" s="1"/>
  <c r="AM15" i="1" s="1"/>
  <c r="AB14" i="1"/>
  <c r="AA14" i="1"/>
  <c r="Z14" i="1"/>
  <c r="Y14" i="1"/>
  <c r="X14" i="1"/>
  <c r="W14" i="1"/>
  <c r="V14" i="1"/>
  <c r="U14" i="1"/>
  <c r="T14" i="1"/>
  <c r="AC14" i="1" s="1"/>
  <c r="S14" i="1"/>
  <c r="AB13" i="1"/>
  <c r="AA13" i="1"/>
  <c r="Z13" i="1"/>
  <c r="Y13" i="1"/>
  <c r="X13" i="1"/>
  <c r="W13" i="1"/>
  <c r="V13" i="1"/>
  <c r="AD13" i="1" s="1"/>
  <c r="U13" i="1"/>
  <c r="T13" i="1"/>
  <c r="S13" i="1"/>
  <c r="AB12" i="1"/>
  <c r="AA12" i="1"/>
  <c r="Z12" i="1"/>
  <c r="Y12" i="1"/>
  <c r="X12" i="1"/>
  <c r="W12" i="1"/>
  <c r="V12" i="1"/>
  <c r="U12" i="1"/>
  <c r="T12" i="1"/>
  <c r="S12" i="1"/>
  <c r="AB11" i="1"/>
  <c r="AA11" i="1"/>
  <c r="Z11" i="1"/>
  <c r="Y11" i="1"/>
  <c r="X11" i="1"/>
  <c r="W11" i="1"/>
  <c r="V11" i="1"/>
  <c r="U11" i="1"/>
  <c r="T11" i="1"/>
  <c r="S11" i="1"/>
  <c r="AB10" i="1"/>
  <c r="AA10" i="1"/>
  <c r="Z10" i="1"/>
  <c r="Y10" i="1"/>
  <c r="X10" i="1"/>
  <c r="W10" i="1"/>
  <c r="V10" i="1"/>
  <c r="U10" i="1"/>
  <c r="T10" i="1"/>
  <c r="S10" i="1"/>
  <c r="AD9" i="1"/>
  <c r="AB9" i="1"/>
  <c r="AA9" i="1"/>
  <c r="Z9" i="1"/>
  <c r="Y9" i="1"/>
  <c r="X9" i="1"/>
  <c r="W9" i="1"/>
  <c r="V9" i="1"/>
  <c r="U9" i="1"/>
  <c r="T9" i="1"/>
  <c r="S9" i="1"/>
  <c r="AB8" i="1"/>
  <c r="AA8" i="1"/>
  <c r="Z8" i="1"/>
  <c r="Y8" i="1"/>
  <c r="X8" i="1"/>
  <c r="W8" i="1"/>
  <c r="V8" i="1"/>
  <c r="U8" i="1"/>
  <c r="T8" i="1"/>
  <c r="S8" i="1"/>
  <c r="AB7" i="1"/>
  <c r="AA7" i="1"/>
  <c r="Z7" i="1"/>
  <c r="Y7" i="1"/>
  <c r="X7" i="1"/>
  <c r="W7" i="1"/>
  <c r="V7" i="1"/>
  <c r="U7" i="1"/>
  <c r="T7" i="1"/>
  <c r="S7" i="1"/>
  <c r="AB6" i="1"/>
  <c r="AA6" i="1"/>
  <c r="Z6" i="1"/>
  <c r="Y6" i="1"/>
  <c r="X6" i="1"/>
  <c r="W6" i="1"/>
  <c r="V6" i="1"/>
  <c r="U6" i="1"/>
  <c r="T6" i="1"/>
  <c r="S6" i="1"/>
  <c r="AB5" i="1"/>
  <c r="AA5" i="1"/>
  <c r="Z5" i="1"/>
  <c r="Y5" i="1"/>
  <c r="X5" i="1"/>
  <c r="W5" i="1"/>
  <c r="V5" i="1"/>
  <c r="U5" i="1"/>
  <c r="T5" i="1"/>
  <c r="S5" i="1"/>
  <c r="AB4" i="1"/>
  <c r="AA4" i="1"/>
  <c r="Z4" i="1"/>
  <c r="Y4" i="1"/>
  <c r="X4" i="1"/>
  <c r="W4" i="1"/>
  <c r="V4" i="1"/>
  <c r="U4" i="1"/>
  <c r="T4" i="1"/>
  <c r="S4" i="1"/>
  <c r="AB3" i="1"/>
  <c r="AA3" i="1"/>
  <c r="Z3" i="1"/>
  <c r="Y3" i="1"/>
  <c r="X3" i="1"/>
  <c r="W3" i="1"/>
  <c r="V3" i="1"/>
  <c r="AD3" i="1" s="1"/>
  <c r="U3" i="1"/>
  <c r="T3" i="1"/>
  <c r="S3" i="1"/>
  <c r="AB2" i="1"/>
  <c r="AA2" i="1"/>
  <c r="Z2" i="1"/>
  <c r="Y2" i="1"/>
  <c r="X2" i="1"/>
  <c r="W2" i="1"/>
  <c r="V2" i="1"/>
  <c r="U2" i="1"/>
  <c r="T2" i="1"/>
  <c r="S2" i="1"/>
  <c r="AM3" i="1" l="1"/>
  <c r="AM7" i="1"/>
  <c r="AI9" i="1"/>
  <c r="AF8" i="1"/>
  <c r="AI23" i="1"/>
  <c r="AL4" i="1"/>
  <c r="AN7" i="1"/>
  <c r="AJ9" i="1"/>
  <c r="AM13" i="1"/>
  <c r="AN4" i="1"/>
  <c r="AL9" i="1"/>
  <c r="AK5" i="1"/>
  <c r="AG7" i="1"/>
  <c r="AM8" i="1"/>
  <c r="AM17" i="1"/>
  <c r="AD5" i="1"/>
  <c r="AI17" i="1"/>
  <c r="AN24" i="1"/>
  <c r="AC2" i="1"/>
  <c r="AF2" i="1" s="1"/>
  <c r="AC4" i="1"/>
  <c r="AG4" i="1" s="1"/>
  <c r="AC6" i="1"/>
  <c r="AK6" i="1" s="1"/>
  <c r="AC8" i="1"/>
  <c r="AG8" i="1" s="1"/>
  <c r="AC10" i="1"/>
  <c r="AF10" i="1" s="1"/>
  <c r="AC11" i="1"/>
  <c r="AD12" i="1"/>
  <c r="AH12" i="1" s="1"/>
  <c r="AC12" i="1"/>
  <c r="AL12" i="1" s="1"/>
  <c r="AC13" i="1"/>
  <c r="AI13" i="1" s="1"/>
  <c r="AJ13" i="1"/>
  <c r="AN13" i="1"/>
  <c r="AH15" i="1"/>
  <c r="AL15" i="1"/>
  <c r="AC17" i="1"/>
  <c r="AJ17" i="1" s="1"/>
  <c r="AN17" i="1"/>
  <c r="AH19" i="1"/>
  <c r="AL19" i="1"/>
  <c r="AC21" i="1"/>
  <c r="AJ21" i="1" s="1"/>
  <c r="AJ25" i="1"/>
  <c r="AD7" i="1"/>
  <c r="AF24" i="1"/>
  <c r="AD2" i="1"/>
  <c r="AM2" i="1" s="1"/>
  <c r="AD4" i="1"/>
  <c r="AD6" i="1"/>
  <c r="AD8" i="1"/>
  <c r="AD10" i="1"/>
  <c r="AL10" i="1" s="1"/>
  <c r="AG13" i="1"/>
  <c r="AK13" i="1"/>
  <c r="AO13" i="1"/>
  <c r="AG17" i="1"/>
  <c r="AK17" i="1"/>
  <c r="AG21" i="1"/>
  <c r="AG25" i="1"/>
  <c r="AC3" i="1"/>
  <c r="AJ3" i="1" s="1"/>
  <c r="AC5" i="1"/>
  <c r="AF5" i="1" s="1"/>
  <c r="AC7" i="1"/>
  <c r="AH7" i="1" s="1"/>
  <c r="AC9" i="1"/>
  <c r="AM9" i="1" s="1"/>
  <c r="AH11" i="1"/>
  <c r="AL11" i="1"/>
  <c r="AD11" i="1"/>
  <c r="AM12" i="1"/>
  <c r="AH13" i="1"/>
  <c r="AL13" i="1"/>
  <c r="AJ15" i="1"/>
  <c r="AN15" i="1"/>
  <c r="AH17" i="1"/>
  <c r="AL17" i="1"/>
  <c r="AJ19" i="1"/>
  <c r="AN19" i="1"/>
  <c r="AM20" i="1"/>
  <c r="AJ23" i="1"/>
  <c r="AH25" i="1"/>
  <c r="AD27" i="1"/>
  <c r="AC28" i="1"/>
  <c r="AH29" i="1"/>
  <c r="AC29" i="1"/>
  <c r="AC30" i="1"/>
  <c r="AH31" i="1"/>
  <c r="AC31" i="1"/>
  <c r="AF13" i="1"/>
  <c r="AF15" i="1"/>
  <c r="AC16" i="1"/>
  <c r="AG16" i="1" s="1"/>
  <c r="AF17" i="1"/>
  <c r="AC18" i="1"/>
  <c r="AG18" i="1" s="1"/>
  <c r="AF19" i="1"/>
  <c r="AC20" i="1"/>
  <c r="AL20" i="1" s="1"/>
  <c r="AC22" i="1"/>
  <c r="AI22" i="1" s="1"/>
  <c r="AC24" i="1"/>
  <c r="AH24" i="1" s="1"/>
  <c r="AD26" i="1"/>
  <c r="AJ26" i="1" s="1"/>
  <c r="AI29" i="1"/>
  <c r="AM30" i="1"/>
  <c r="AI31" i="1"/>
  <c r="AI32" i="1"/>
  <c r="AD38" i="1"/>
  <c r="AK38" i="1"/>
  <c r="AD42" i="1"/>
  <c r="AO42" i="1"/>
  <c r="AD46" i="1"/>
  <c r="AF46" i="1" s="1"/>
  <c r="AD50" i="1"/>
  <c r="AD54" i="1"/>
  <c r="AK54" i="1"/>
  <c r="AC58" i="1"/>
  <c r="AH58" i="1" s="1"/>
  <c r="AD14" i="1"/>
  <c r="AG14" i="1" s="1"/>
  <c r="AD16" i="1"/>
  <c r="AI16" i="1" s="1"/>
  <c r="AD18" i="1"/>
  <c r="AD20" i="1"/>
  <c r="AJ20" i="1" s="1"/>
  <c r="AD22" i="1"/>
  <c r="AD24" i="1"/>
  <c r="AD28" i="1"/>
  <c r="AG28" i="1" s="1"/>
  <c r="AD29" i="1"/>
  <c r="AM29" i="1" s="1"/>
  <c r="AD30" i="1"/>
  <c r="AD31" i="1"/>
  <c r="AL31" i="1" s="1"/>
  <c r="AN31" i="1"/>
  <c r="AK32" i="1"/>
  <c r="AG34" i="1"/>
  <c r="AK34" i="1"/>
  <c r="AG36" i="1"/>
  <c r="AK36" i="1"/>
  <c r="AO36" i="1"/>
  <c r="AN59" i="1"/>
  <c r="AC23" i="1"/>
  <c r="AM23" i="1" s="1"/>
  <c r="AC25" i="1"/>
  <c r="AN25" i="1" s="1"/>
  <c r="AC26" i="1"/>
  <c r="AG27" i="1"/>
  <c r="AC27" i="1"/>
  <c r="AN27" i="1" s="1"/>
  <c r="AO28" i="1"/>
  <c r="AG29" i="1"/>
  <c r="AO29" i="1"/>
  <c r="AG30" i="1"/>
  <c r="AK30" i="1"/>
  <c r="AO30" i="1"/>
  <c r="AG31" i="1"/>
  <c r="AK31" i="1"/>
  <c r="AH41" i="1"/>
  <c r="AL45" i="1"/>
  <c r="AG32" i="1"/>
  <c r="AO32" i="1"/>
  <c r="AO34" i="1"/>
  <c r="AL38" i="1"/>
  <c r="AC40" i="1"/>
  <c r="AK40" i="1" s="1"/>
  <c r="AL42" i="1"/>
  <c r="AC44" i="1"/>
  <c r="AK44" i="1" s="1"/>
  <c r="AL46" i="1"/>
  <c r="AC48" i="1"/>
  <c r="AK48" i="1" s="1"/>
  <c r="AC52" i="1"/>
  <c r="AK52" i="1" s="1"/>
  <c r="AL54" i="1"/>
  <c r="AD56" i="1"/>
  <c r="AN56" i="1" s="1"/>
  <c r="AD57" i="1"/>
  <c r="AC57" i="1"/>
  <c r="AL59" i="1"/>
  <c r="AJ32" i="1"/>
  <c r="AN32" i="1"/>
  <c r="AJ33" i="1"/>
  <c r="AJ34" i="1"/>
  <c r="AN34" i="1"/>
  <c r="AJ36" i="1"/>
  <c r="AN36" i="1"/>
  <c r="AN37" i="1"/>
  <c r="AI38" i="1"/>
  <c r="AF41" i="1"/>
  <c r="AI42" i="1"/>
  <c r="AM42" i="1"/>
  <c r="AJ45" i="1"/>
  <c r="AN49" i="1"/>
  <c r="AI54" i="1"/>
  <c r="AG56" i="1"/>
  <c r="AC56" i="1"/>
  <c r="AO56" i="1" s="1"/>
  <c r="AO57" i="1"/>
  <c r="AD58" i="1"/>
  <c r="AI58" i="1" s="1"/>
  <c r="AN58" i="1"/>
  <c r="AI59" i="1"/>
  <c r="AK37" i="1"/>
  <c r="AO37" i="1"/>
  <c r="AC38" i="1"/>
  <c r="AO38" i="1" s="1"/>
  <c r="AN38" i="1"/>
  <c r="AH40" i="1"/>
  <c r="AG41" i="1"/>
  <c r="AK41" i="1"/>
  <c r="AO41" i="1"/>
  <c r="AC42" i="1"/>
  <c r="AG42" i="1" s="1"/>
  <c r="AJ42" i="1"/>
  <c r="AN42" i="1"/>
  <c r="AG45" i="1"/>
  <c r="AK45" i="1"/>
  <c r="AC46" i="1"/>
  <c r="AG46" i="1" s="1"/>
  <c r="AJ46" i="1"/>
  <c r="AG48" i="1"/>
  <c r="AG49" i="1"/>
  <c r="AO49" i="1"/>
  <c r="AC50" i="1"/>
  <c r="AK50" i="1" s="1"/>
  <c r="AL52" i="1"/>
  <c r="AK53" i="1"/>
  <c r="AO53" i="1"/>
  <c r="AC54" i="1"/>
  <c r="AO54" i="1" s="1"/>
  <c r="AN54" i="1"/>
  <c r="AM56" i="1"/>
  <c r="AG58" i="1"/>
  <c r="AK58" i="1"/>
  <c r="AO58" i="1"/>
  <c r="AD59" i="1"/>
  <c r="AC59" i="1"/>
  <c r="AG59" i="1" s="1"/>
  <c r="AF58" i="1"/>
  <c r="AF32" i="1"/>
  <c r="AC33" i="1"/>
  <c r="AF33" i="1" s="1"/>
  <c r="AF34" i="1"/>
  <c r="AC35" i="1"/>
  <c r="AO35" i="1" s="1"/>
  <c r="AF36" i="1"/>
  <c r="AC37" i="1"/>
  <c r="AM37" i="1" s="1"/>
  <c r="AF38" i="1"/>
  <c r="AC39" i="1"/>
  <c r="AM39" i="1" s="1"/>
  <c r="AC41" i="1"/>
  <c r="AM41" i="1" s="1"/>
  <c r="AF42" i="1"/>
  <c r="AC43" i="1"/>
  <c r="AM43" i="1" s="1"/>
  <c r="AC45" i="1"/>
  <c r="AM45" i="1" s="1"/>
  <c r="AC47" i="1"/>
  <c r="AM47" i="1" s="1"/>
  <c r="AC49" i="1"/>
  <c r="AM49" i="1" s="1"/>
  <c r="AC51" i="1"/>
  <c r="AM51" i="1" s="1"/>
  <c r="AC53" i="1"/>
  <c r="AM53" i="1" s="1"/>
  <c r="AF54" i="1"/>
  <c r="AC55" i="1"/>
  <c r="AM55" i="1" s="1"/>
  <c r="AL51" i="1" l="1"/>
  <c r="AF57" i="1"/>
  <c r="AJ57" i="1"/>
  <c r="AO52" i="1"/>
  <c r="AF51" i="1"/>
  <c r="AJ39" i="1"/>
  <c r="AG50" i="1"/>
  <c r="AI47" i="1"/>
  <c r="AO26" i="1"/>
  <c r="AL22" i="1"/>
  <c r="AJ22" i="1"/>
  <c r="AH18" i="1"/>
  <c r="AI3" i="1"/>
  <c r="AI18" i="1"/>
  <c r="AF12" i="1"/>
  <c r="AK14" i="1"/>
  <c r="AH3" i="1"/>
  <c r="AG6" i="1"/>
  <c r="AJ6" i="1"/>
  <c r="AF50" i="1"/>
  <c r="AH52" i="1"/>
  <c r="AL48" i="1"/>
  <c r="AG44" i="1"/>
  <c r="AK57" i="1"/>
  <c r="AL55" i="1"/>
  <c r="AN53" i="1"/>
  <c r="AH51" i="1"/>
  <c r="AJ49" i="1"/>
  <c r="AM46" i="1"/>
  <c r="AF45" i="1"/>
  <c r="AL39" i="1"/>
  <c r="AH59" i="1"/>
  <c r="AO55" i="1"/>
  <c r="AH54" i="1"/>
  <c r="AO51" i="1"/>
  <c r="AH50" i="1"/>
  <c r="AO47" i="1"/>
  <c r="AH46" i="1"/>
  <c r="AO43" i="1"/>
  <c r="AH42" i="1"/>
  <c r="AO39" i="1"/>
  <c r="AH38" i="1"/>
  <c r="AO59" i="1"/>
  <c r="AI57" i="1"/>
  <c r="AL49" i="1"/>
  <c r="AH45" i="1"/>
  <c r="AO40" i="1"/>
  <c r="AH35" i="1"/>
  <c r="AK28" i="1"/>
  <c r="AM26" i="1"/>
  <c r="AI26" i="1"/>
  <c r="AN26" i="1"/>
  <c r="AJ59" i="1"/>
  <c r="AF55" i="1"/>
  <c r="AN47" i="1"/>
  <c r="AJ43" i="1"/>
  <c r="AF39" i="1"/>
  <c r="AO27" i="1"/>
  <c r="AI56" i="1"/>
  <c r="AG54" i="1"/>
  <c r="AI51" i="1"/>
  <c r="AO46" i="1"/>
  <c r="AM44" i="1"/>
  <c r="AK42" i="1"/>
  <c r="AI40" i="1"/>
  <c r="AG38" i="1"/>
  <c r="AM28" i="1"/>
  <c r="AL26" i="1"/>
  <c r="AF21" i="1"/>
  <c r="AI41" i="1"/>
  <c r="AJ30" i="1"/>
  <c r="AN30" i="1"/>
  <c r="AF30" i="1"/>
  <c r="AL30" i="1"/>
  <c r="AJ28" i="1"/>
  <c r="AN28" i="1"/>
  <c r="AF28" i="1"/>
  <c r="AL28" i="1"/>
  <c r="AK26" i="1"/>
  <c r="AM24" i="1"/>
  <c r="AF23" i="1"/>
  <c r="AI20" i="1"/>
  <c r="AI12" i="1"/>
  <c r="AI25" i="1"/>
  <c r="AJ12" i="1"/>
  <c r="AF26" i="1"/>
  <c r="AL24" i="1"/>
  <c r="AF22" i="1"/>
  <c r="AF18" i="1"/>
  <c r="AL16" i="1"/>
  <c r="AF14" i="1"/>
  <c r="AG12" i="1"/>
  <c r="AI53" i="1"/>
  <c r="AG23" i="1"/>
  <c r="AF16" i="1"/>
  <c r="AI49" i="1"/>
  <c r="AF25" i="1"/>
  <c r="AO11" i="1"/>
  <c r="AJ11" i="1"/>
  <c r="AF11" i="1"/>
  <c r="AK11" i="1"/>
  <c r="AG11" i="1"/>
  <c r="AO23" i="1"/>
  <c r="AN16" i="1"/>
  <c r="AO9" i="1"/>
  <c r="AI8" i="1"/>
  <c r="AM6" i="1"/>
  <c r="AG5" i="1"/>
  <c r="AK3" i="1"/>
  <c r="AO4" i="1"/>
  <c r="AJ8" i="1"/>
  <c r="AF4" i="1"/>
  <c r="AK10" i="1"/>
  <c r="AF9" i="1"/>
  <c r="AJ7" i="1"/>
  <c r="AN5" i="1"/>
  <c r="AH4" i="1"/>
  <c r="AL2" i="1"/>
  <c r="AM21" i="1"/>
  <c r="AN6" i="1"/>
  <c r="AJ2" i="1"/>
  <c r="AJ10" i="1"/>
  <c r="AO8" i="1"/>
  <c r="AI7" i="1"/>
  <c r="AM5" i="1"/>
  <c r="AO2" i="1"/>
  <c r="AM10" i="1"/>
  <c r="AH5" i="1"/>
  <c r="AI35" i="1"/>
  <c r="AM35" i="1"/>
  <c r="AH47" i="1"/>
  <c r="AF35" i="1"/>
  <c r="AL50" i="1"/>
  <c r="AM57" i="1"/>
  <c r="AL35" i="1"/>
  <c r="AJ55" i="1"/>
  <c r="AN43" i="1"/>
  <c r="AI52" i="1"/>
  <c r="AM40" i="1"/>
  <c r="AG22" i="1"/>
  <c r="AL14" i="1"/>
  <c r="AJ18" i="1"/>
  <c r="AJ14" i="1"/>
  <c r="AM22" i="1"/>
  <c r="AH10" i="1"/>
  <c r="AO3" i="1"/>
  <c r="AI2" i="1"/>
  <c r="AO10" i="1"/>
  <c r="AH6" i="1"/>
  <c r="AF3" i="1"/>
  <c r="AN10" i="1"/>
  <c r="AK22" i="1"/>
  <c r="AI33" i="1"/>
  <c r="AO33" i="1"/>
  <c r="AG33" i="1"/>
  <c r="AM33" i="1"/>
  <c r="AL57" i="1"/>
  <c r="AJ54" i="1"/>
  <c r="AG53" i="1"/>
  <c r="AN50" i="1"/>
  <c r="AK49" i="1"/>
  <c r="AH48" i="1"/>
  <c r="AO45" i="1"/>
  <c r="AL44" i="1"/>
  <c r="AG40" i="1"/>
  <c r="AJ38" i="1"/>
  <c r="AG37" i="1"/>
  <c r="AJ58" i="1"/>
  <c r="AG57" i="1"/>
  <c r="AH55" i="1"/>
  <c r="AJ53" i="1"/>
  <c r="AM50" i="1"/>
  <c r="AF49" i="1"/>
  <c r="AI46" i="1"/>
  <c r="AL43" i="1"/>
  <c r="AN41" i="1"/>
  <c r="AH39" i="1"/>
  <c r="AJ37" i="1"/>
  <c r="AN35" i="1"/>
  <c r="AM58" i="1"/>
  <c r="AK55" i="1"/>
  <c r="AN52" i="1"/>
  <c r="AK51" i="1"/>
  <c r="AN48" i="1"/>
  <c r="AK47" i="1"/>
  <c r="AN44" i="1"/>
  <c r="AK43" i="1"/>
  <c r="AN40" i="1"/>
  <c r="AK39" i="1"/>
  <c r="AK59" i="1"/>
  <c r="AL53" i="1"/>
  <c r="AH49" i="1"/>
  <c r="AO44" i="1"/>
  <c r="AL37" i="1"/>
  <c r="AL33" i="1"/>
  <c r="AK29" i="1"/>
  <c r="AF59" i="1"/>
  <c r="AN51" i="1"/>
  <c r="AJ47" i="1"/>
  <c r="AF43" i="1"/>
  <c r="AK35" i="1"/>
  <c r="AK33" i="1"/>
  <c r="AK27" i="1"/>
  <c r="AL58" i="1"/>
  <c r="AI55" i="1"/>
  <c r="AO50" i="1"/>
  <c r="AM48" i="1"/>
  <c r="AK46" i="1"/>
  <c r="AI44" i="1"/>
  <c r="AI39" i="1"/>
  <c r="AI30" i="1"/>
  <c r="AI28" i="1"/>
  <c r="AH26" i="1"/>
  <c r="AK20" i="1"/>
  <c r="AO20" i="1"/>
  <c r="AK16" i="1"/>
  <c r="AO16" i="1"/>
  <c r="AO31" i="1"/>
  <c r="AJ31" i="1"/>
  <c r="AF31" i="1"/>
  <c r="AM31" i="1"/>
  <c r="AH30" i="1"/>
  <c r="AH28" i="1"/>
  <c r="AG26" i="1"/>
  <c r="AI24" i="1"/>
  <c r="AL21" i="1"/>
  <c r="AM16" i="1"/>
  <c r="AJ24" i="1"/>
  <c r="AL18" i="1"/>
  <c r="AN57" i="1"/>
  <c r="AO25" i="1"/>
  <c r="AO21" i="1"/>
  <c r="AH20" i="1"/>
  <c r="AO17" i="1"/>
  <c r="AH16" i="1"/>
  <c r="AI37" i="1"/>
  <c r="AH22" i="1"/>
  <c r="AH14" i="1"/>
  <c r="AL23" i="1"/>
  <c r="AN21" i="1"/>
  <c r="AM14" i="1"/>
  <c r="AI21" i="1"/>
  <c r="AO18" i="1"/>
  <c r="AN11" i="1"/>
  <c r="AK9" i="1"/>
  <c r="AO7" i="1"/>
  <c r="AI6" i="1"/>
  <c r="AM4" i="1"/>
  <c r="AG3" i="1"/>
  <c r="AO22" i="1"/>
  <c r="AL7" i="1"/>
  <c r="AN2" i="1"/>
  <c r="AM11" i="1"/>
  <c r="AG10" i="1"/>
  <c r="AL8" i="1"/>
  <c r="AF7" i="1"/>
  <c r="AJ5" i="1"/>
  <c r="AN3" i="1"/>
  <c r="AH2" i="1"/>
  <c r="AI10" i="1"/>
  <c r="AL5" i="1"/>
  <c r="AM25" i="1"/>
  <c r="AK8" i="1"/>
  <c r="AO6" i="1"/>
  <c r="AI5" i="1"/>
  <c r="AK2" i="1"/>
  <c r="AN8" i="1"/>
  <c r="AL3" i="1"/>
  <c r="AF52" i="1"/>
  <c r="AF48" i="1"/>
  <c r="AF44" i="1"/>
  <c r="AF40" i="1"/>
  <c r="AH57" i="1"/>
  <c r="AG52" i="1"/>
  <c r="AJ50" i="1"/>
  <c r="AN46" i="1"/>
  <c r="AH44" i="1"/>
  <c r="AL40" i="1"/>
  <c r="AM59" i="1"/>
  <c r="AJ56" i="1"/>
  <c r="AF56" i="1"/>
  <c r="AH56" i="1"/>
  <c r="AL56" i="1"/>
  <c r="AM54" i="1"/>
  <c r="AF53" i="1"/>
  <c r="AI50" i="1"/>
  <c r="AL47" i="1"/>
  <c r="AN45" i="1"/>
  <c r="AH43" i="1"/>
  <c r="AJ41" i="1"/>
  <c r="AM38" i="1"/>
  <c r="AF37" i="1"/>
  <c r="AJ35" i="1"/>
  <c r="AN33" i="1"/>
  <c r="AK56" i="1"/>
  <c r="AG55" i="1"/>
  <c r="AJ52" i="1"/>
  <c r="AG51" i="1"/>
  <c r="AJ48" i="1"/>
  <c r="AG47" i="1"/>
  <c r="AJ44" i="1"/>
  <c r="AG43" i="1"/>
  <c r="AJ40" i="1"/>
  <c r="AG39" i="1"/>
  <c r="AH53" i="1"/>
  <c r="AO48" i="1"/>
  <c r="AL41" i="1"/>
  <c r="AH37" i="1"/>
  <c r="AH33" i="1"/>
  <c r="AJ27" i="1"/>
  <c r="AF27" i="1"/>
  <c r="AL27" i="1"/>
  <c r="AN55" i="1"/>
  <c r="AJ51" i="1"/>
  <c r="AF47" i="1"/>
  <c r="AN39" i="1"/>
  <c r="AG35" i="1"/>
  <c r="AM52" i="1"/>
  <c r="AI48" i="1"/>
  <c r="AI43" i="1"/>
  <c r="AI27" i="1"/>
  <c r="AK24" i="1"/>
  <c r="AO24" i="1"/>
  <c r="AJ29" i="1"/>
  <c r="AN29" i="1"/>
  <c r="AF29" i="1"/>
  <c r="AL29" i="1"/>
  <c r="AL25" i="1"/>
  <c r="AN23" i="1"/>
  <c r="AH21" i="1"/>
  <c r="AK23" i="1"/>
  <c r="AJ16" i="1"/>
  <c r="AI45" i="1"/>
  <c r="AK25" i="1"/>
  <c r="AN22" i="1"/>
  <c r="AK21" i="1"/>
  <c r="AN18" i="1"/>
  <c r="AN14" i="1"/>
  <c r="AM27" i="1"/>
  <c r="AF20" i="1"/>
  <c r="AH23" i="1"/>
  <c r="AM18" i="1"/>
  <c r="AI14" i="1"/>
  <c r="AK12" i="1"/>
  <c r="AO12" i="1"/>
  <c r="AH27" i="1"/>
  <c r="AN20" i="1"/>
  <c r="AN12" i="1"/>
  <c r="AK18" i="1"/>
  <c r="AG9" i="1"/>
  <c r="AK7" i="1"/>
  <c r="AO5" i="1"/>
  <c r="AI4" i="1"/>
  <c r="AG20" i="1"/>
  <c r="AF6" i="1"/>
  <c r="AO14" i="1"/>
  <c r="AI11" i="1"/>
  <c r="AN9" i="1"/>
  <c r="AH8" i="1"/>
  <c r="AL6" i="1"/>
  <c r="AK4" i="1"/>
  <c r="AH9" i="1"/>
  <c r="AJ4" i="1"/>
  <c r="AG24" i="1"/>
  <c r="AG2" i="1"/>
</calcChain>
</file>

<file path=xl/sharedStrings.xml><?xml version="1.0" encoding="utf-8"?>
<sst xmlns="http://schemas.openxmlformats.org/spreadsheetml/2006/main" count="244" uniqueCount="116">
  <si>
    <t>Social Inclusion</t>
  </si>
  <si>
    <t>RESILIENCE</t>
  </si>
  <si>
    <t>Proportion of female members in European Parliament is above EU average</t>
  </si>
  <si>
    <t>EU-28</t>
  </si>
  <si>
    <t>EC Report (2019, p. 34): Equality Between Men and Women</t>
  </si>
  <si>
    <t>Proportion of women in single/lower houses of parliament is higher than EU average</t>
  </si>
  <si>
    <t>EC Report (2019, p. 32): Equality Between Men and Women</t>
  </si>
  <si>
    <t>Public figures in politics, business, sports, etc being open about themselves being lesbian, gay, bisexual and/or transgender in country is very widespread</t>
  </si>
  <si>
    <t>EC Survey on Fundamental Rights of Lesbian, Gay, Bisexual and Transgender People in EU (2012): https://fra.europa.eu/en/publications-and-resources/data-and-maps/survey-fundamental-rights-lesbian-gay-bisexual-and</t>
  </si>
  <si>
    <t>The extent of political exclusion (i.e. denial of access to services or governed spaces) by gender is lower than EU average</t>
  </si>
  <si>
    <t>V-DEM Database (2018)</t>
  </si>
  <si>
    <t>Democratic Reporting</t>
  </si>
  <si>
    <t>Perception that differing genders are sufficiently reflected in the media is higher than the EU average</t>
  </si>
  <si>
    <t>QC12.6/7/8 from the EC Special Eurobarometer Report on Discrimination (2015, p. T119/T121/T123)</t>
  </si>
  <si>
    <t>Perception that LGB individuals are sufficiently reflected in the media is higher than the EU average</t>
  </si>
  <si>
    <t>Perception that trans individuals are sufficiently reflected in the media is higher than the EU average</t>
  </si>
  <si>
    <t>The country's media and political discourse has not been rated as containing incitement against sexual minorities</t>
  </si>
  <si>
    <t>FRA Report on Incitement in Media Content and Political Discourse in EU Member States (2016, pp. 13-14)</t>
  </si>
  <si>
    <t>The country's media system is classified as democratic or liberal according to Hallin &amp; Mancini's (2004) media system model</t>
  </si>
  <si>
    <t>EU-14 (14 SURVEYED EU COUNTRIES)</t>
  </si>
  <si>
    <t>STOA Report on Polarisation and the News Media in Europe (2019, p. 15) Drawn from Hallin &amp; Mancini (2004) https://reutersinstitute.politics.ox.ac.uk/sites/default/files/2019-03/Polarisation_and_the_news_media_in_Europe.pdf</t>
  </si>
  <si>
    <t>Supportive Environment</t>
  </si>
  <si>
    <t>Percentage of individuals favouring same sex marriage is greater than EU average</t>
  </si>
  <si>
    <t>EU-24 (24 SURVEYED EU COUNTRIES)</t>
  </si>
  <si>
    <t>PEW Research Center Report (p. 12)</t>
  </si>
  <si>
    <t>Percentage of young adults opposing gay marriage is below EU average</t>
  </si>
  <si>
    <t>PEW Research Center Report (p. 14)</t>
  </si>
  <si>
    <t>Percentage of individuals who believe that LGBT people should have same rights as heterosexual people is above EU average</t>
  </si>
  <si>
    <t>QC16 from Special Eurobarometer 437 Report on Discrimination (2015, p. 50)</t>
  </si>
  <si>
    <t>Percentage of individuals who believe that there is nothing wrong with a sexual relationship between members of the same sex is higher than EU average</t>
  </si>
  <si>
    <t>Percentage of individuals who agree that same sex marriages should be allowed throughout Europe is higher than EU average</t>
  </si>
  <si>
    <t>Perception that one's work place is making efforts to promote diversity in terms of gender is above EU average</t>
  </si>
  <si>
    <t>QC7R from Special Eurobarometer 437 Report on Discrimination (2015, p. 86)</t>
  </si>
  <si>
    <t>Perception that one's work place is making efforts to promote diversity in terms of gender identity is above EU average</t>
  </si>
  <si>
    <t>Perception that one's work place is making efforts to promote diversity in terms of sexual orientation is above EU average</t>
  </si>
  <si>
    <t>Percentage of those who agree that school lessons and materials should include information on sexual orientation is above EU average</t>
  </si>
  <si>
    <t>QC17 from Special Eurobarometer 437 Report on Discrimination (2015, p. 101)</t>
  </si>
  <si>
    <t>Percentage of those who agree that school lessons and materials should include information on gender identity is above EU average</t>
  </si>
  <si>
    <t>Positive Image Online</t>
  </si>
  <si>
    <t xml:space="preserve">Country has below average recordings of offensive terms in a sample of Hatebase data relating to sexual orientation </t>
  </si>
  <si>
    <t>Hatebase (2019): https://hatebase.org/recent_sightings</t>
  </si>
  <si>
    <t xml:space="preserve">Country has below average recordings of offensive terms in a sample of Hatebase data relating to gender </t>
  </si>
  <si>
    <t>Positive Well-Being</t>
  </si>
  <si>
    <t>Community reports higher than EU average satisfaction with life in their country</t>
  </si>
  <si>
    <t>Sense of Belonging</t>
  </si>
  <si>
    <t>The extent to which students identfying as female identify with their school is above EU average</t>
  </si>
  <si>
    <t>OECD Report (2017). PISA 2015 RESULTS (VOLUME III): STUDENTS’ WELL-BEING</t>
  </si>
  <si>
    <t>Equal Opportunities</t>
  </si>
  <si>
    <t>Perceptions that an individual's gender would disadvantage them when being selected for a job is lower than EU average</t>
  </si>
  <si>
    <t>QC3 from Special Eurobarometer 437 Report on Discrimination (2015, p. 80)</t>
  </si>
  <si>
    <t>Gender employment gap between women and men is smaller than EU average</t>
  </si>
  <si>
    <t>EC Report (2019, p. 64): Equality Between Men and Women</t>
  </si>
  <si>
    <t>Gender pay gap between women and men is smaller than EU average</t>
  </si>
  <si>
    <t>n/a</t>
  </si>
  <si>
    <t>EC Report (2019, p. 66): Equality Between Men and Women</t>
  </si>
  <si>
    <t>Perceptions that an individual's gender identity would disadvantage them when being selected for a job is lower than EU average</t>
  </si>
  <si>
    <t>Perceptions that an individual's sexual orientation would disadvantage them when being selected for a job is lower than EU average</t>
  </si>
  <si>
    <t>Perceptions that employment benefits or conditions have never been affected as a result of being LGBT are higher than EU average</t>
  </si>
  <si>
    <t>Social Exclusion</t>
  </si>
  <si>
    <t>NON-RESILIENT</t>
  </si>
  <si>
    <t>Proportion of female members in European Parliament is below EU average</t>
  </si>
  <si>
    <t>Proportion of women in single/lower houses of parliament is lower than EU average</t>
  </si>
  <si>
    <t>Public figures in politics, business, sports, etc being open about themselves being lesbian, gay, bisexual and/or transgender in country is very rare</t>
  </si>
  <si>
    <t>The extent of political exclusion (i.e. denial of access to services or governed spaces) by gender is greater than EU average</t>
  </si>
  <si>
    <t>Undemocratic Reporting</t>
  </si>
  <si>
    <t>Perception that LGB individuals are not sufficiently reflected in the media is higher than the EU average</t>
  </si>
  <si>
    <t>Perception that trans individuals are not sufficiently reflected in the media is higher than the EU average</t>
  </si>
  <si>
    <t>Perception that differing genders are not sufficiently reflected in the media is higher than the EU average</t>
  </si>
  <si>
    <t>The country's media and political discourse has been rated as containing incitement against sexual minorities</t>
  </si>
  <si>
    <t>The country's media system is classified as polarised pluralist according to Hallin &amp; Mancini's (2004) media system model</t>
  </si>
  <si>
    <t>Unsupportive Environment</t>
  </si>
  <si>
    <t>Percentage of individuals opposing same sex marriage is above EU average</t>
  </si>
  <si>
    <t>Percentage of young adults who oppose gay marriage is above EU average</t>
  </si>
  <si>
    <t>Percentage of individuals who disagree that LGBT people should have same rights as heterosexual people is higher EU average</t>
  </si>
  <si>
    <t>Percentage of individuals who disagree that there is nothing wrong with a sexual relationship between members of the same sex is higher than EU average</t>
  </si>
  <si>
    <t>Percentage of individuals who disagree that same sex marriages should be allowed throughout Europe is higher than EU average</t>
  </si>
  <si>
    <t>Perception that one's work place is making no efforts to promote diversity in terms of gender is above EU average</t>
  </si>
  <si>
    <t>Perception that one's work place is making no efforts to promote diversity in terms of gender identity is above EU average</t>
  </si>
  <si>
    <t>Perception that one's work place is making no efforts to promote diversity in terms of sexual orientation is above EU average</t>
  </si>
  <si>
    <t>Percentage of those who disagree that school lessons and materials should include information on sexual orientation is above EU average</t>
  </si>
  <si>
    <t>Percentage of those who disagree that school lessons and materials should include information on gender identity is above EU average</t>
  </si>
  <si>
    <t>Negative Image Online</t>
  </si>
  <si>
    <t xml:space="preserve">Country has above average recordings of offensive terms in a sample of Hatebase data relating to sexual orientation </t>
  </si>
  <si>
    <t xml:space="preserve">Country has above average recordings of offensive terms in a sample of Hatebase data relating to gender </t>
  </si>
  <si>
    <t>Lack of Belonging</t>
  </si>
  <si>
    <t>The extent to which students identfying as female identify with their school is below EU average</t>
  </si>
  <si>
    <t>OECD Report (2017). PISA 2015 Results (Volume III): Students’ Well-Being</t>
  </si>
  <si>
    <t>Negative Well-Being</t>
  </si>
  <si>
    <t>Community reports lower than EU average satisfaction with life in their country</t>
  </si>
  <si>
    <t>Unequal Opportunities</t>
  </si>
  <si>
    <t>Perceptions that an individual's gender would disadvantage them when being selected for a job is higher than EU average</t>
  </si>
  <si>
    <t>Gender employment gap between women and men is larger than EU average</t>
  </si>
  <si>
    <t>Gender pay gap between women and men is larger than EU average</t>
  </si>
  <si>
    <t>Perceptions that an individual's gender identity would disadvantage them when being selected for a job is higher than EU average</t>
  </si>
  <si>
    <t>Perceptions that an individual's sexual orientation would disadvantage them when being selected for a job is higher than EU average</t>
  </si>
  <si>
    <t>Perceptions that employment benefits or conditions have always been affected as a result of being LGBT are higher than EU average</t>
  </si>
  <si>
    <t>Indicator Label</t>
  </si>
  <si>
    <t>Type</t>
  </si>
  <si>
    <t>Measure</t>
  </si>
  <si>
    <t>Belgium</t>
  </si>
  <si>
    <t>Denmark</t>
  </si>
  <si>
    <t>France</t>
  </si>
  <si>
    <t>Germany</t>
  </si>
  <si>
    <t>Greece</t>
  </si>
  <si>
    <t>Hungary</t>
  </si>
  <si>
    <t>Italy</t>
  </si>
  <si>
    <t>Netherlands</t>
  </si>
  <si>
    <t>Poland</t>
  </si>
  <si>
    <t>UK</t>
  </si>
  <si>
    <t>Average</t>
  </si>
  <si>
    <t>Baseline Group</t>
  </si>
  <si>
    <t>Source</t>
  </si>
  <si>
    <t>Comparison with EU Average</t>
  </si>
  <si>
    <t>MEAN</t>
  </si>
  <si>
    <t>SD</t>
  </si>
  <si>
    <t>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</si>
</sst>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Normal" xfId="0" builtinId="0"/>
  </cellStyles>
  <dxfs count="7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D8FC8-E86D-FE4E-A490-DC582936ABF4}">
  <dimension ref="A1:AO59"/>
  <sheetViews>
    <sheetView tabSelected="1" workbookViewId="0">
      <selection activeCell="AE2" sqref="AE2:AE59"/>
    </sheetView>
  </sheetViews>
  <sheetFormatPr baseColWidth="10" defaultRowHeight="16" x14ac:dyDescent="0.2"/>
  <cols>
    <col min="1" max="1" width="29.5" customWidth="1"/>
    <col min="2" max="2" width="20.1640625" customWidth="1"/>
    <col min="3" max="3" width="40.33203125" customWidth="1"/>
    <col min="15" max="15" width="20.1640625" customWidth="1"/>
    <col min="16" max="16" width="32" customWidth="1"/>
  </cols>
  <sheetData>
    <row r="1" spans="1:41" ht="52" thickBot="1" x14ac:dyDescent="0.25">
      <c r="A1" s="48" t="s">
        <v>96</v>
      </c>
      <c r="B1" s="48" t="s">
        <v>97</v>
      </c>
      <c r="C1" s="49" t="s">
        <v>98</v>
      </c>
      <c r="D1" s="48" t="s">
        <v>99</v>
      </c>
      <c r="E1" s="48" t="s">
        <v>100</v>
      </c>
      <c r="F1" s="48" t="s">
        <v>101</v>
      </c>
      <c r="G1" s="48" t="s">
        <v>102</v>
      </c>
      <c r="H1" s="48" t="s">
        <v>103</v>
      </c>
      <c r="I1" s="48" t="s">
        <v>104</v>
      </c>
      <c r="J1" s="48" t="s">
        <v>105</v>
      </c>
      <c r="K1" s="48" t="s">
        <v>106</v>
      </c>
      <c r="L1" s="48" t="s">
        <v>107</v>
      </c>
      <c r="M1" s="48" t="s">
        <v>108</v>
      </c>
      <c r="N1" s="48" t="s">
        <v>109</v>
      </c>
      <c r="O1" s="48" t="s">
        <v>110</v>
      </c>
      <c r="P1" s="48" t="s">
        <v>111</v>
      </c>
      <c r="Q1" s="48"/>
      <c r="R1" s="48" t="s">
        <v>112</v>
      </c>
      <c r="S1" s="48" t="s">
        <v>99</v>
      </c>
      <c r="T1" s="48" t="s">
        <v>100</v>
      </c>
      <c r="U1" s="48" t="s">
        <v>101</v>
      </c>
      <c r="V1" s="48" t="s">
        <v>102</v>
      </c>
      <c r="W1" s="48" t="s">
        <v>103</v>
      </c>
      <c r="X1" s="48" t="s">
        <v>104</v>
      </c>
      <c r="Y1" s="48" t="s">
        <v>105</v>
      </c>
      <c r="Z1" s="48" t="s">
        <v>106</v>
      </c>
      <c r="AA1" s="48" t="s">
        <v>107</v>
      </c>
      <c r="AB1" s="48" t="s">
        <v>108</v>
      </c>
      <c r="AC1" s="48" t="s">
        <v>113</v>
      </c>
      <c r="AD1" s="48" t="s">
        <v>114</v>
      </c>
      <c r="AE1" s="48" t="s">
        <v>115</v>
      </c>
      <c r="AF1" s="48" t="s">
        <v>99</v>
      </c>
      <c r="AG1" s="48" t="s">
        <v>100</v>
      </c>
      <c r="AH1" s="48" t="s">
        <v>101</v>
      </c>
      <c r="AI1" s="48" t="s">
        <v>102</v>
      </c>
      <c r="AJ1" s="48" t="s">
        <v>103</v>
      </c>
      <c r="AK1" s="48" t="s">
        <v>104</v>
      </c>
      <c r="AL1" s="48" t="s">
        <v>105</v>
      </c>
      <c r="AM1" s="48" t="s">
        <v>106</v>
      </c>
      <c r="AN1" s="48" t="s">
        <v>107</v>
      </c>
      <c r="AO1" s="48" t="s">
        <v>108</v>
      </c>
    </row>
    <row r="2" spans="1:41" ht="35" thickBot="1" x14ac:dyDescent="0.25">
      <c r="A2" s="1" t="s">
        <v>0</v>
      </c>
      <c r="B2" s="2" t="s">
        <v>1</v>
      </c>
      <c r="C2" s="3" t="s">
        <v>2</v>
      </c>
      <c r="D2" s="4">
        <v>35</v>
      </c>
      <c r="E2" s="4">
        <v>30.8</v>
      </c>
      <c r="F2" s="4">
        <v>43.2</v>
      </c>
      <c r="G2" s="4">
        <v>35.4</v>
      </c>
      <c r="H2" s="4">
        <v>23.8</v>
      </c>
      <c r="I2" s="4">
        <v>19</v>
      </c>
      <c r="J2" s="4">
        <v>38.4</v>
      </c>
      <c r="K2" s="4">
        <v>38.5</v>
      </c>
      <c r="L2" s="4">
        <v>25.5</v>
      </c>
      <c r="M2" s="4">
        <v>39.700000000000003</v>
      </c>
      <c r="N2" s="4">
        <v>36.4</v>
      </c>
      <c r="O2" s="4" t="s">
        <v>3</v>
      </c>
      <c r="P2" s="4" t="s">
        <v>4</v>
      </c>
      <c r="Q2" s="4"/>
      <c r="R2" s="4"/>
      <c r="S2" s="4">
        <f>SUM(D2-$N$65)</f>
        <v>35</v>
      </c>
      <c r="T2" s="4">
        <f t="shared" ref="T2:AB2" si="0">SUM(E2-$N$65)</f>
        <v>30.8</v>
      </c>
      <c r="U2" s="4">
        <f t="shared" si="0"/>
        <v>43.2</v>
      </c>
      <c r="V2" s="4">
        <f t="shared" si="0"/>
        <v>35.4</v>
      </c>
      <c r="W2" s="4">
        <f t="shared" si="0"/>
        <v>23.8</v>
      </c>
      <c r="X2" s="4">
        <f t="shared" si="0"/>
        <v>19</v>
      </c>
      <c r="Y2" s="4">
        <f t="shared" si="0"/>
        <v>38.4</v>
      </c>
      <c r="Z2" s="4">
        <f t="shared" si="0"/>
        <v>38.5</v>
      </c>
      <c r="AA2" s="4">
        <f t="shared" si="0"/>
        <v>25.5</v>
      </c>
      <c r="AB2" s="4">
        <f t="shared" si="0"/>
        <v>39.700000000000003</v>
      </c>
      <c r="AC2" s="47">
        <f t="shared" ref="AC2:AC24" si="1">AVERAGE(S2:AB2)</f>
        <v>32.93</v>
      </c>
      <c r="AD2" s="47">
        <f t="shared" ref="AD2:AD59" si="2">_xlfn.STDEV.S(S2:AB2)</f>
        <v>7.8865638201240076</v>
      </c>
      <c r="AE2" s="48"/>
      <c r="AF2" s="47">
        <f t="shared" ref="AF2:AF23" si="3">SUM(S2-AC2)/AD2</f>
        <v>0.26247172370786087</v>
      </c>
      <c r="AG2" s="47">
        <f t="shared" ref="AG2:AG10" si="4">SUM(T2-AC2)/AD2</f>
        <v>-0.2700795997573639</v>
      </c>
      <c r="AH2" s="47">
        <f t="shared" ref="AH2:AH24" si="5">SUM(U2-AC2)/AD2</f>
        <v>1.3022147838066336</v>
      </c>
      <c r="AI2" s="47">
        <f t="shared" ref="AI2:AI20" si="6">SUM(V2-AC2)/AD2</f>
        <v>0.31319089737121542</v>
      </c>
      <c r="AJ2" s="47">
        <f t="shared" ref="AJ2:AJ10" si="7">SUM(W2-AC2)/AD2</f>
        <v>-1.1576651388660721</v>
      </c>
      <c r="AK2" s="47">
        <f t="shared" ref="AK2:AK10" si="8">SUM(X2-AC2)/AD2</f>
        <v>-1.7662952228263291</v>
      </c>
      <c r="AL2" s="47">
        <f t="shared" ref="AL2:AL24" si="9">SUM(Y2-AC2)/AD2</f>
        <v>0.69358469984637605</v>
      </c>
      <c r="AM2" s="47">
        <f t="shared" ref="AM2:AM24" si="10">SUM(Z2-AC2)/AD2</f>
        <v>0.70626449326221497</v>
      </c>
      <c r="AN2" s="47">
        <f t="shared" ref="AN2:AN6" si="11">SUM(AA2-AC2)/AD2</f>
        <v>-0.9421086507968145</v>
      </c>
      <c r="AO2" s="47">
        <f t="shared" ref="AO2:AO9" si="12">SUM(AB2-AC2)/AD2</f>
        <v>0.8584220142522796</v>
      </c>
    </row>
    <row r="3" spans="1:41" ht="35" thickBot="1" x14ac:dyDescent="0.25">
      <c r="A3" s="5"/>
      <c r="B3" s="6"/>
      <c r="C3" s="3" t="s">
        <v>5</v>
      </c>
      <c r="D3" s="4">
        <v>37.299999999999997</v>
      </c>
      <c r="E3" s="4">
        <v>36.299999999999997</v>
      </c>
      <c r="F3" s="4">
        <v>26.9</v>
      </c>
      <c r="G3" s="4">
        <v>30.9</v>
      </c>
      <c r="H3" s="4">
        <v>18.3</v>
      </c>
      <c r="I3" s="4">
        <v>12.6</v>
      </c>
      <c r="J3" s="4">
        <v>35.799999999999997</v>
      </c>
      <c r="K3" s="4">
        <v>32.700000000000003</v>
      </c>
      <c r="L3" s="4">
        <v>28.8</v>
      </c>
      <c r="M3" s="4">
        <v>32.200000000000003</v>
      </c>
      <c r="N3" s="4">
        <v>30.2</v>
      </c>
      <c r="O3" s="4" t="s">
        <v>3</v>
      </c>
      <c r="P3" s="4" t="s">
        <v>6</v>
      </c>
      <c r="Q3" s="4"/>
      <c r="R3" s="4"/>
      <c r="S3" s="4">
        <f>SUM(D3-$N$66)</f>
        <v>37.299999999999997</v>
      </c>
      <c r="T3" s="4">
        <f t="shared" ref="T3:AB3" si="13">SUM(E3-$N$66)</f>
        <v>36.299999999999997</v>
      </c>
      <c r="U3" s="4">
        <f t="shared" si="13"/>
        <v>26.9</v>
      </c>
      <c r="V3" s="4">
        <f t="shared" si="13"/>
        <v>30.9</v>
      </c>
      <c r="W3" s="4">
        <f t="shared" si="13"/>
        <v>18.3</v>
      </c>
      <c r="X3" s="4">
        <f t="shared" si="13"/>
        <v>12.6</v>
      </c>
      <c r="Y3" s="4">
        <f t="shared" si="13"/>
        <v>35.799999999999997</v>
      </c>
      <c r="Z3" s="4">
        <f t="shared" si="13"/>
        <v>32.700000000000003</v>
      </c>
      <c r="AA3" s="4">
        <f t="shared" si="13"/>
        <v>28.8</v>
      </c>
      <c r="AB3" s="4">
        <f t="shared" si="13"/>
        <v>32.200000000000003</v>
      </c>
      <c r="AC3" s="4">
        <f>AVERAGE(S3:AB3)</f>
        <v>29.18</v>
      </c>
      <c r="AD3" s="47">
        <f t="shared" si="2"/>
        <v>8.0521632704095936</v>
      </c>
      <c r="AE3" s="48"/>
      <c r="AF3" s="47">
        <f>SUM(S3-AC3)/AD3</f>
        <v>1.0084246589782515</v>
      </c>
      <c r="AG3" s="47">
        <f>SUM(T3-AC3)/AD3</f>
        <v>0.88423443004004321</v>
      </c>
      <c r="AH3" s="47">
        <f>SUM(U3-AC3)/AD3</f>
        <v>-0.2831537219791152</v>
      </c>
      <c r="AI3" s="47">
        <f>SUM(V3-AC3)/AD3</f>
        <v>0.21360719377371826</v>
      </c>
      <c r="AJ3" s="47">
        <f>SUM(W3-AC3)/AD3</f>
        <v>-1.3511896908477068</v>
      </c>
      <c r="AK3" s="47">
        <f>SUM(X3-AC3)/AD3</f>
        <v>-2.0590739957954947</v>
      </c>
      <c r="AL3" s="47">
        <f>SUM(Y3-AC3)/AD3</f>
        <v>0.822139315570939</v>
      </c>
      <c r="AM3" s="47">
        <f>SUM(Z3-AC3)/AD3</f>
        <v>0.43714960586249385</v>
      </c>
      <c r="AN3" s="47">
        <f>SUM(AA3-AC3)/AD3</f>
        <v>-4.7192286996519055E-2</v>
      </c>
      <c r="AO3" s="47">
        <f>SUM(AB3-AC3)/AD3</f>
        <v>0.37505449139338964</v>
      </c>
    </row>
    <row r="4" spans="1:41" ht="120" thickBot="1" x14ac:dyDescent="0.25">
      <c r="A4" s="5"/>
      <c r="B4" s="6"/>
      <c r="C4" s="3" t="s">
        <v>7</v>
      </c>
      <c r="D4" s="4">
        <v>9</v>
      </c>
      <c r="E4" s="4">
        <v>12</v>
      </c>
      <c r="F4" s="4">
        <v>1</v>
      </c>
      <c r="G4" s="4">
        <v>6</v>
      </c>
      <c r="H4" s="4">
        <v>1</v>
      </c>
      <c r="I4" s="4">
        <v>1</v>
      </c>
      <c r="J4" s="4">
        <v>1</v>
      </c>
      <c r="K4" s="4">
        <v>13</v>
      </c>
      <c r="L4" s="4">
        <v>0</v>
      </c>
      <c r="M4" s="4">
        <v>4</v>
      </c>
      <c r="N4" s="4">
        <v>3</v>
      </c>
      <c r="O4" s="4" t="s">
        <v>3</v>
      </c>
      <c r="P4" s="4" t="s">
        <v>8</v>
      </c>
      <c r="Q4" s="4"/>
      <c r="R4" s="4"/>
      <c r="S4" s="4">
        <f>SUM(D4-$N$67)</f>
        <v>9</v>
      </c>
      <c r="T4" s="4">
        <f t="shared" ref="T4:AB4" si="14">SUM(E4-$N$67)</f>
        <v>12</v>
      </c>
      <c r="U4" s="4">
        <f t="shared" si="14"/>
        <v>1</v>
      </c>
      <c r="V4" s="4">
        <f t="shared" si="14"/>
        <v>6</v>
      </c>
      <c r="W4" s="4">
        <f t="shared" si="14"/>
        <v>1</v>
      </c>
      <c r="X4" s="4">
        <f t="shared" si="14"/>
        <v>1</v>
      </c>
      <c r="Y4" s="4">
        <f t="shared" si="14"/>
        <v>1</v>
      </c>
      <c r="Z4" s="4">
        <f t="shared" si="14"/>
        <v>13</v>
      </c>
      <c r="AA4" s="4">
        <f t="shared" si="14"/>
        <v>0</v>
      </c>
      <c r="AB4" s="4">
        <f t="shared" si="14"/>
        <v>4</v>
      </c>
      <c r="AC4" s="4">
        <f t="shared" ref="AC4:AC59" si="15">AVERAGE(S4:AB4)</f>
        <v>4.8</v>
      </c>
      <c r="AD4" s="47">
        <f t="shared" si="2"/>
        <v>4.9396356140913875</v>
      </c>
      <c r="AE4" s="48"/>
      <c r="AF4" s="47">
        <f>SUM(S4-AC4)/AD4</f>
        <v>0.85026514668786191</v>
      </c>
      <c r="AG4" s="47">
        <f>SUM(T4-AC4)/AD4</f>
        <v>1.4575973943220488</v>
      </c>
      <c r="AH4" s="47">
        <f t="shared" ref="AH4:AH59" si="16">SUM(U4-AC4)/AD4</f>
        <v>-0.76928751366997017</v>
      </c>
      <c r="AI4" s="47">
        <f t="shared" ref="AI4:AI5" si="17">SUM(V4-AC4)/AD4</f>
        <v>0.24293289905367485</v>
      </c>
      <c r="AJ4" s="47">
        <f t="shared" ref="AJ4:AJ59" si="18">SUM(W4-AC4)/AD4</f>
        <v>-0.76928751366997017</v>
      </c>
      <c r="AK4" s="47">
        <f t="shared" ref="AK4:AK42" si="19">SUM(X4-AC4)/AD4</f>
        <v>-0.76928751366997017</v>
      </c>
      <c r="AL4" s="47">
        <f t="shared" ref="AL4:AL8" si="20">SUM(Y4-AC4)/AD4</f>
        <v>-0.76928751366997017</v>
      </c>
      <c r="AM4" s="47">
        <f t="shared" ref="AM4:AM59" si="21">SUM(Z4-AC4)/AD4</f>
        <v>1.6600414768667777</v>
      </c>
      <c r="AN4" s="47">
        <f t="shared" ref="AN4:AN59" si="22">SUM(AA4-AC4)/AD4</f>
        <v>-0.97173159621469918</v>
      </c>
      <c r="AO4" s="47">
        <f t="shared" ref="AO4:AO59" si="23">SUM(AB4-AC4)/AD4</f>
        <v>-0.16195526603578317</v>
      </c>
    </row>
    <row r="5" spans="1:41" ht="49" thickBot="1" x14ac:dyDescent="0.25">
      <c r="A5" s="7"/>
      <c r="B5" s="8"/>
      <c r="C5" s="3" t="s">
        <v>9</v>
      </c>
      <c r="D5" s="47">
        <v>0.05</v>
      </c>
      <c r="E5" s="47">
        <v>0.02</v>
      </c>
      <c r="F5" s="47">
        <v>0.12</v>
      </c>
      <c r="G5" s="47">
        <v>0.04</v>
      </c>
      <c r="H5" s="47">
        <v>0.06</v>
      </c>
      <c r="I5" s="47">
        <v>0.04</v>
      </c>
      <c r="J5" s="47">
        <v>0.1</v>
      </c>
      <c r="K5" s="47">
        <v>0.04</v>
      </c>
      <c r="L5" s="47">
        <v>0.08</v>
      </c>
      <c r="M5" s="47">
        <v>0.12</v>
      </c>
      <c r="N5" s="47">
        <v>7.0000000000000007E-2</v>
      </c>
      <c r="O5" s="4" t="s">
        <v>3</v>
      </c>
      <c r="P5" s="4" t="s">
        <v>10</v>
      </c>
      <c r="Q5" s="4"/>
      <c r="R5" s="4"/>
      <c r="S5" s="4">
        <f>SUM($N$68-D5)</f>
        <v>-0.05</v>
      </c>
      <c r="T5" s="4">
        <f t="shared" ref="T5:AB5" si="24">SUM($N$68-E5)</f>
        <v>-0.02</v>
      </c>
      <c r="U5" s="4">
        <f t="shared" si="24"/>
        <v>-0.12</v>
      </c>
      <c r="V5" s="4">
        <f t="shared" si="24"/>
        <v>-0.04</v>
      </c>
      <c r="W5" s="4">
        <f t="shared" si="24"/>
        <v>-0.06</v>
      </c>
      <c r="X5" s="4">
        <f t="shared" si="24"/>
        <v>-0.04</v>
      </c>
      <c r="Y5" s="4">
        <f t="shared" si="24"/>
        <v>-0.1</v>
      </c>
      <c r="Z5" s="4">
        <f t="shared" si="24"/>
        <v>-0.04</v>
      </c>
      <c r="AA5" s="4">
        <f t="shared" si="24"/>
        <v>-0.08</v>
      </c>
      <c r="AB5" s="4">
        <f t="shared" si="24"/>
        <v>-0.12</v>
      </c>
      <c r="AC5" s="47">
        <f t="shared" si="15"/>
        <v>-6.7000000000000004E-2</v>
      </c>
      <c r="AD5" s="47">
        <f t="shared" si="2"/>
        <v>3.5916569992135945E-2</v>
      </c>
      <c r="AE5" s="48"/>
      <c r="AF5" s="47">
        <f t="shared" ref="AF5:AF20" si="25">SUM(S5-AC5)/AD5</f>
        <v>0.47331913943124881</v>
      </c>
      <c r="AG5" s="47">
        <f>SUM(T5-AC5)/AD5</f>
        <v>1.3085882090158054</v>
      </c>
      <c r="AH5" s="47">
        <f t="shared" si="16"/>
        <v>-1.4756420229327165</v>
      </c>
      <c r="AI5" s="47">
        <f t="shared" si="17"/>
        <v>0.75174216262610116</v>
      </c>
      <c r="AJ5" s="47">
        <f t="shared" si="18"/>
        <v>0.19489611623639674</v>
      </c>
      <c r="AK5" s="47">
        <f t="shared" si="19"/>
        <v>0.75174216262610116</v>
      </c>
      <c r="AL5" s="47">
        <f t="shared" si="20"/>
        <v>-0.91879597654301237</v>
      </c>
      <c r="AM5" s="47">
        <f t="shared" si="21"/>
        <v>0.75174216262610116</v>
      </c>
      <c r="AN5" s="47">
        <f t="shared" si="22"/>
        <v>-0.36194993015330784</v>
      </c>
      <c r="AO5" s="47">
        <f t="shared" si="23"/>
        <v>-1.4756420229327165</v>
      </c>
    </row>
    <row r="6" spans="1:41" ht="69" thickBot="1" x14ac:dyDescent="0.25">
      <c r="A6" s="9" t="s">
        <v>11</v>
      </c>
      <c r="B6" s="10" t="s">
        <v>1</v>
      </c>
      <c r="C6" s="11" t="s">
        <v>12</v>
      </c>
      <c r="D6" s="4">
        <v>78</v>
      </c>
      <c r="E6" s="4">
        <v>74</v>
      </c>
      <c r="F6" s="4">
        <v>76</v>
      </c>
      <c r="G6" s="4">
        <v>81</v>
      </c>
      <c r="H6" s="4">
        <v>56</v>
      </c>
      <c r="I6" s="4">
        <v>58</v>
      </c>
      <c r="J6" s="4">
        <v>74</v>
      </c>
      <c r="K6" s="4">
        <v>78</v>
      </c>
      <c r="L6" s="4">
        <v>65</v>
      </c>
      <c r="M6" s="4">
        <v>75</v>
      </c>
      <c r="N6" s="4">
        <v>73</v>
      </c>
      <c r="O6" s="4" t="s">
        <v>3</v>
      </c>
      <c r="P6" s="4" t="s">
        <v>13</v>
      </c>
      <c r="Q6" s="4"/>
      <c r="R6" s="4"/>
      <c r="S6" s="4">
        <f>SUM(D6-$N$69)</f>
        <v>78</v>
      </c>
      <c r="T6" s="4">
        <f t="shared" ref="T6:AB6" si="26">SUM(E6-$N$69)</f>
        <v>74</v>
      </c>
      <c r="U6" s="4">
        <f t="shared" si="26"/>
        <v>76</v>
      </c>
      <c r="V6" s="4">
        <f t="shared" si="26"/>
        <v>81</v>
      </c>
      <c r="W6" s="4">
        <f t="shared" si="26"/>
        <v>56</v>
      </c>
      <c r="X6" s="4">
        <f t="shared" si="26"/>
        <v>58</v>
      </c>
      <c r="Y6" s="4">
        <f t="shared" si="26"/>
        <v>74</v>
      </c>
      <c r="Z6" s="4">
        <f t="shared" si="26"/>
        <v>78</v>
      </c>
      <c r="AA6" s="4">
        <f t="shared" si="26"/>
        <v>65</v>
      </c>
      <c r="AB6" s="4">
        <f t="shared" si="26"/>
        <v>75</v>
      </c>
      <c r="AC6" s="4">
        <f t="shared" si="15"/>
        <v>71.5</v>
      </c>
      <c r="AD6" s="47">
        <f t="shared" si="2"/>
        <v>8.7209836346340861</v>
      </c>
      <c r="AE6" s="48"/>
      <c r="AF6" s="47">
        <f t="shared" si="25"/>
        <v>0.74532876935879333</v>
      </c>
      <c r="AG6" s="47">
        <f>SUM(T6-AC6)/AD6</f>
        <v>0.28666491129184357</v>
      </c>
      <c r="AH6" s="47">
        <f t="shared" si="16"/>
        <v>0.51599684032531845</v>
      </c>
      <c r="AI6" s="47">
        <f>SUM(V6-AC6)/AD6</f>
        <v>1.0893266629090057</v>
      </c>
      <c r="AJ6" s="47">
        <f t="shared" si="18"/>
        <v>-1.7773224500094302</v>
      </c>
      <c r="AK6" s="47">
        <f t="shared" si="19"/>
        <v>-1.5479905209759555</v>
      </c>
      <c r="AL6" s="47">
        <f t="shared" si="20"/>
        <v>0.28666491129184357</v>
      </c>
      <c r="AM6" s="47">
        <f t="shared" si="21"/>
        <v>0.74532876935879333</v>
      </c>
      <c r="AN6" s="47">
        <f t="shared" si="22"/>
        <v>-0.74532876935879333</v>
      </c>
      <c r="AO6" s="47">
        <f t="shared" si="23"/>
        <v>0.40133087580858101</v>
      </c>
    </row>
    <row r="7" spans="1:41" ht="69" thickBot="1" x14ac:dyDescent="0.25">
      <c r="A7" s="12"/>
      <c r="B7" s="13"/>
      <c r="C7" s="11" t="s">
        <v>14</v>
      </c>
      <c r="D7" s="4">
        <v>64</v>
      </c>
      <c r="E7" s="4">
        <v>62</v>
      </c>
      <c r="F7" s="4">
        <v>51</v>
      </c>
      <c r="G7" s="4">
        <v>63</v>
      </c>
      <c r="H7" s="4">
        <v>61</v>
      </c>
      <c r="I7" s="4">
        <v>46</v>
      </c>
      <c r="J7" s="4">
        <v>47</v>
      </c>
      <c r="K7" s="4">
        <v>75</v>
      </c>
      <c r="L7" s="4">
        <v>61</v>
      </c>
      <c r="M7" s="4">
        <v>69</v>
      </c>
      <c r="N7" s="4">
        <v>58</v>
      </c>
      <c r="O7" s="4" t="s">
        <v>3</v>
      </c>
      <c r="P7" s="4" t="s">
        <v>13</v>
      </c>
      <c r="Q7" s="4"/>
      <c r="R7" s="4"/>
      <c r="S7" s="4">
        <f>SUM(D7-$N$70)</f>
        <v>64</v>
      </c>
      <c r="T7" s="4">
        <f t="shared" ref="T7:AB7" si="27">SUM(E7-$N$70)</f>
        <v>62</v>
      </c>
      <c r="U7" s="4">
        <f t="shared" si="27"/>
        <v>51</v>
      </c>
      <c r="V7" s="4">
        <f t="shared" si="27"/>
        <v>63</v>
      </c>
      <c r="W7" s="4">
        <f t="shared" si="27"/>
        <v>61</v>
      </c>
      <c r="X7" s="4">
        <f t="shared" si="27"/>
        <v>46</v>
      </c>
      <c r="Y7" s="4">
        <f t="shared" si="27"/>
        <v>47</v>
      </c>
      <c r="Z7" s="4">
        <f t="shared" si="27"/>
        <v>75</v>
      </c>
      <c r="AA7" s="4">
        <f t="shared" si="27"/>
        <v>61</v>
      </c>
      <c r="AB7" s="4">
        <f t="shared" si="27"/>
        <v>69</v>
      </c>
      <c r="AC7" s="4">
        <f t="shared" si="15"/>
        <v>59.9</v>
      </c>
      <c r="AD7" s="47">
        <f t="shared" si="2"/>
        <v>9.3267834159955196</v>
      </c>
      <c r="AE7" s="48"/>
      <c r="AF7" s="47">
        <f t="shared" si="25"/>
        <v>0.43959421132997079</v>
      </c>
      <c r="AG7" s="47">
        <f>SUM(T7-AC7)/AD7</f>
        <v>0.22515801068120464</v>
      </c>
      <c r="AH7" s="47">
        <f t="shared" si="16"/>
        <v>-0.95424109288700931</v>
      </c>
      <c r="AI7" s="47">
        <f>SUM(V7-AC7)/AD7</f>
        <v>0.33237611100558773</v>
      </c>
      <c r="AJ7" s="47">
        <f t="shared" si="18"/>
        <v>0.11793991035682154</v>
      </c>
      <c r="AK7" s="47">
        <f t="shared" si="19"/>
        <v>-1.4903315945089248</v>
      </c>
      <c r="AL7" s="47">
        <f t="shared" si="20"/>
        <v>-1.3831134941845415</v>
      </c>
      <c r="AM7" s="47">
        <f t="shared" si="21"/>
        <v>1.6189933148981848</v>
      </c>
      <c r="AN7" s="47">
        <f t="shared" si="22"/>
        <v>0.11793991035682154</v>
      </c>
      <c r="AO7" s="47">
        <f t="shared" si="23"/>
        <v>0.97568471295188619</v>
      </c>
    </row>
    <row r="8" spans="1:41" ht="69" thickBot="1" x14ac:dyDescent="0.25">
      <c r="A8" s="12"/>
      <c r="B8" s="13"/>
      <c r="C8" s="11" t="s">
        <v>15</v>
      </c>
      <c r="D8" s="4">
        <v>41</v>
      </c>
      <c r="E8" s="4">
        <v>36</v>
      </c>
      <c r="F8" s="4">
        <v>23</v>
      </c>
      <c r="G8" s="4">
        <v>42</v>
      </c>
      <c r="H8" s="4">
        <v>50</v>
      </c>
      <c r="I8" s="4">
        <v>41</v>
      </c>
      <c r="J8" s="4">
        <v>43</v>
      </c>
      <c r="K8" s="4">
        <v>37</v>
      </c>
      <c r="L8" s="4">
        <v>55</v>
      </c>
      <c r="M8" s="4">
        <v>56</v>
      </c>
      <c r="N8" s="4">
        <v>41</v>
      </c>
      <c r="O8" s="4" t="s">
        <v>3</v>
      </c>
      <c r="P8" s="4" t="s">
        <v>13</v>
      </c>
      <c r="Q8" s="4"/>
      <c r="R8" s="4"/>
      <c r="S8" s="4">
        <f>SUM(D8-$N$71)</f>
        <v>41</v>
      </c>
      <c r="T8" s="4">
        <f t="shared" ref="T8:AB8" si="28">SUM(E8-$N$71)</f>
        <v>36</v>
      </c>
      <c r="U8" s="4">
        <f t="shared" si="28"/>
        <v>23</v>
      </c>
      <c r="V8" s="4">
        <f t="shared" si="28"/>
        <v>42</v>
      </c>
      <c r="W8" s="4">
        <f t="shared" si="28"/>
        <v>50</v>
      </c>
      <c r="X8" s="4">
        <f t="shared" si="28"/>
        <v>41</v>
      </c>
      <c r="Y8" s="4">
        <f t="shared" si="28"/>
        <v>43</v>
      </c>
      <c r="Z8" s="4">
        <f t="shared" si="28"/>
        <v>37</v>
      </c>
      <c r="AA8" s="4">
        <f t="shared" si="28"/>
        <v>55</v>
      </c>
      <c r="AB8" s="4">
        <f t="shared" si="28"/>
        <v>56</v>
      </c>
      <c r="AC8" s="4">
        <f t="shared" si="15"/>
        <v>42.4</v>
      </c>
      <c r="AD8" s="47">
        <f t="shared" si="2"/>
        <v>9.7319633739092577</v>
      </c>
      <c r="AE8" s="48"/>
      <c r="AF8" s="47">
        <f t="shared" si="25"/>
        <v>-0.14385586404417683</v>
      </c>
      <c r="AG8" s="47">
        <f t="shared" ref="AG8:AG29" si="29">SUM(T8-AC8)/AD8</f>
        <v>-0.6576268070590946</v>
      </c>
      <c r="AH8" s="47">
        <f t="shared" si="16"/>
        <v>-1.9934312588978809</v>
      </c>
      <c r="AI8" s="47">
        <f t="shared" ref="AI8:AI59" si="30">SUM(V8-AC8)/AD8</f>
        <v>-4.1101675441193274E-2</v>
      </c>
      <c r="AJ8" s="47">
        <f t="shared" si="18"/>
        <v>0.78093183338267513</v>
      </c>
      <c r="AK8" s="47">
        <f t="shared" si="19"/>
        <v>-0.14385586404417683</v>
      </c>
      <c r="AL8" s="47">
        <f t="shared" si="20"/>
        <v>6.1652513161790275E-2</v>
      </c>
      <c r="AM8" s="47">
        <f t="shared" si="21"/>
        <v>-0.55487261845611102</v>
      </c>
      <c r="AN8" s="47">
        <f t="shared" si="22"/>
        <v>1.2947027763975929</v>
      </c>
      <c r="AO8" s="47">
        <f t="shared" si="23"/>
        <v>1.3974569650005764</v>
      </c>
    </row>
    <row r="9" spans="1:41" ht="52" thickBot="1" x14ac:dyDescent="0.25">
      <c r="A9" s="12"/>
      <c r="B9" s="13"/>
      <c r="C9" s="11" t="s">
        <v>16</v>
      </c>
      <c r="D9" s="4">
        <v>0</v>
      </c>
      <c r="E9" s="4">
        <v>0</v>
      </c>
      <c r="F9" s="4">
        <v>0</v>
      </c>
      <c r="G9" s="4">
        <v>0</v>
      </c>
      <c r="H9" s="4">
        <v>1</v>
      </c>
      <c r="I9" s="4">
        <v>0</v>
      </c>
      <c r="J9" s="4">
        <v>0</v>
      </c>
      <c r="K9" s="4">
        <v>1</v>
      </c>
      <c r="L9" s="4">
        <v>1</v>
      </c>
      <c r="M9" s="4">
        <v>0</v>
      </c>
      <c r="N9" s="4">
        <v>0.21</v>
      </c>
      <c r="O9" s="4" t="s">
        <v>3</v>
      </c>
      <c r="P9" s="14" t="s">
        <v>17</v>
      </c>
      <c r="Q9" s="4"/>
      <c r="R9" s="4"/>
      <c r="S9" s="4">
        <f>SUM($N$72-D9)</f>
        <v>0</v>
      </c>
      <c r="T9" s="4">
        <f t="shared" ref="T9:AB9" si="31">SUM($N$72-E9)</f>
        <v>0</v>
      </c>
      <c r="U9" s="4">
        <f t="shared" si="31"/>
        <v>0</v>
      </c>
      <c r="V9" s="4">
        <f t="shared" si="31"/>
        <v>0</v>
      </c>
      <c r="W9" s="4">
        <f t="shared" si="31"/>
        <v>-1</v>
      </c>
      <c r="X9" s="4">
        <f t="shared" si="31"/>
        <v>0</v>
      </c>
      <c r="Y9" s="4">
        <f t="shared" si="31"/>
        <v>0</v>
      </c>
      <c r="Z9" s="4">
        <f t="shared" si="31"/>
        <v>-1</v>
      </c>
      <c r="AA9" s="4">
        <f t="shared" si="31"/>
        <v>-1</v>
      </c>
      <c r="AB9" s="4">
        <f t="shared" si="31"/>
        <v>0</v>
      </c>
      <c r="AC9" s="4">
        <f t="shared" si="15"/>
        <v>-0.3</v>
      </c>
      <c r="AD9" s="47">
        <f t="shared" si="2"/>
        <v>0.48304589153964794</v>
      </c>
      <c r="AE9" s="48"/>
      <c r="AF9" s="47">
        <f t="shared" si="25"/>
        <v>0.62105900340811881</v>
      </c>
      <c r="AG9" s="47">
        <f t="shared" si="29"/>
        <v>0.62105900340811881</v>
      </c>
      <c r="AH9" s="47">
        <f t="shared" si="16"/>
        <v>0.62105900340811881</v>
      </c>
      <c r="AI9" s="47">
        <f t="shared" si="30"/>
        <v>0.62105900340811881</v>
      </c>
      <c r="AJ9" s="47">
        <f t="shared" si="18"/>
        <v>-1.4491376746189437</v>
      </c>
      <c r="AK9" s="47">
        <f t="shared" si="19"/>
        <v>0.62105900340811881</v>
      </c>
      <c r="AL9" s="47">
        <f>SUM(Y9-AC9)/AD9</f>
        <v>0.62105900340811881</v>
      </c>
      <c r="AM9" s="47">
        <f t="shared" si="21"/>
        <v>-1.4491376746189437</v>
      </c>
      <c r="AN9" s="47">
        <f t="shared" si="22"/>
        <v>-1.4491376746189437</v>
      </c>
      <c r="AO9" s="47">
        <f t="shared" si="23"/>
        <v>0.62105900340811881</v>
      </c>
    </row>
    <row r="10" spans="1:41" ht="120" thickBot="1" x14ac:dyDescent="0.25">
      <c r="A10" s="15"/>
      <c r="B10" s="16"/>
      <c r="C10" s="11" t="s">
        <v>18</v>
      </c>
      <c r="D10" s="4">
        <v>1</v>
      </c>
      <c r="E10" s="4">
        <v>1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1</v>
      </c>
      <c r="L10" s="4">
        <v>0</v>
      </c>
      <c r="M10" s="4">
        <v>1</v>
      </c>
      <c r="N10" s="4">
        <v>0.64</v>
      </c>
      <c r="O10" s="4" t="s">
        <v>19</v>
      </c>
      <c r="P10" s="4" t="s">
        <v>20</v>
      </c>
      <c r="Q10" s="4"/>
      <c r="R10" s="4"/>
      <c r="S10" s="4">
        <f>SUM(D10-$N$73)</f>
        <v>1</v>
      </c>
      <c r="T10" s="4">
        <f t="shared" ref="T10:AB10" si="32">SUM(E10-$N$73)</f>
        <v>1</v>
      </c>
      <c r="U10" s="4">
        <f t="shared" si="32"/>
        <v>0</v>
      </c>
      <c r="V10" s="4">
        <f t="shared" si="32"/>
        <v>1</v>
      </c>
      <c r="W10" s="4">
        <f t="shared" si="32"/>
        <v>0</v>
      </c>
      <c r="X10" s="4">
        <f t="shared" si="32"/>
        <v>0</v>
      </c>
      <c r="Y10" s="4">
        <f t="shared" si="32"/>
        <v>0</v>
      </c>
      <c r="Z10" s="4">
        <f t="shared" si="32"/>
        <v>1</v>
      </c>
      <c r="AA10" s="4">
        <f t="shared" si="32"/>
        <v>0</v>
      </c>
      <c r="AB10" s="4">
        <f t="shared" si="32"/>
        <v>1</v>
      </c>
      <c r="AC10" s="4">
        <f t="shared" si="15"/>
        <v>0.5</v>
      </c>
      <c r="AD10" s="47">
        <f t="shared" si="2"/>
        <v>0.52704627669472992</v>
      </c>
      <c r="AE10" s="48"/>
      <c r="AF10" s="47">
        <f t="shared" si="25"/>
        <v>0.94868329805051377</v>
      </c>
      <c r="AG10" s="47">
        <f t="shared" si="29"/>
        <v>0.94868329805051377</v>
      </c>
      <c r="AH10" s="47">
        <f t="shared" si="16"/>
        <v>-0.94868329805051377</v>
      </c>
      <c r="AI10" s="47">
        <f t="shared" si="30"/>
        <v>0.94868329805051377</v>
      </c>
      <c r="AJ10" s="47">
        <f t="shared" si="18"/>
        <v>-0.94868329805051377</v>
      </c>
      <c r="AK10" s="47">
        <f t="shared" si="19"/>
        <v>-0.94868329805051377</v>
      </c>
      <c r="AL10" s="47">
        <f>SUM(Y10-AC10)/AD10</f>
        <v>-0.94868329805051377</v>
      </c>
      <c r="AM10" s="47">
        <f t="shared" si="21"/>
        <v>0.94868329805051377</v>
      </c>
      <c r="AN10" s="47">
        <f t="shared" si="22"/>
        <v>-0.94868329805051377</v>
      </c>
      <c r="AO10" s="47">
        <f t="shared" si="23"/>
        <v>0.94868329805051377</v>
      </c>
    </row>
    <row r="11" spans="1:41" ht="35" thickBot="1" x14ac:dyDescent="0.25">
      <c r="A11" s="1" t="s">
        <v>21</v>
      </c>
      <c r="B11" s="2" t="s">
        <v>1</v>
      </c>
      <c r="C11" s="17" t="s">
        <v>22</v>
      </c>
      <c r="D11" s="4">
        <v>82</v>
      </c>
      <c r="E11" s="4">
        <v>86</v>
      </c>
      <c r="F11" s="4">
        <v>73</v>
      </c>
      <c r="G11" s="4">
        <v>75</v>
      </c>
      <c r="H11" s="4">
        <v>26</v>
      </c>
      <c r="I11" s="4">
        <v>27</v>
      </c>
      <c r="J11" s="4">
        <v>59</v>
      </c>
      <c r="K11" s="4">
        <v>86</v>
      </c>
      <c r="L11" s="4">
        <v>32</v>
      </c>
      <c r="M11" s="4">
        <v>77</v>
      </c>
      <c r="N11" s="4">
        <v>53.63</v>
      </c>
      <c r="O11" s="4" t="s">
        <v>23</v>
      </c>
      <c r="P11" s="4" t="s">
        <v>24</v>
      </c>
      <c r="Q11" s="4"/>
      <c r="R11" s="4"/>
      <c r="S11" s="4">
        <f>SUM(D11-$N$74)</f>
        <v>82</v>
      </c>
      <c r="T11" s="4">
        <f t="shared" ref="T11:AB11" si="33">SUM(E11-$N$74)</f>
        <v>86</v>
      </c>
      <c r="U11" s="4">
        <f t="shared" si="33"/>
        <v>73</v>
      </c>
      <c r="V11" s="4">
        <f t="shared" si="33"/>
        <v>75</v>
      </c>
      <c r="W11" s="4">
        <f t="shared" si="33"/>
        <v>26</v>
      </c>
      <c r="X11" s="4">
        <f t="shared" si="33"/>
        <v>27</v>
      </c>
      <c r="Y11" s="4">
        <f t="shared" si="33"/>
        <v>59</v>
      </c>
      <c r="Z11" s="4">
        <f t="shared" si="33"/>
        <v>86</v>
      </c>
      <c r="AA11" s="4">
        <f t="shared" si="33"/>
        <v>32</v>
      </c>
      <c r="AB11" s="4">
        <f t="shared" si="33"/>
        <v>77</v>
      </c>
      <c r="AC11" s="4">
        <f t="shared" si="15"/>
        <v>62.3</v>
      </c>
      <c r="AD11" s="47">
        <f t="shared" si="2"/>
        <v>24.711895471164844</v>
      </c>
      <c r="AE11" s="48"/>
      <c r="AF11" s="47">
        <f t="shared" si="25"/>
        <v>0.7971869265547441</v>
      </c>
      <c r="AG11" s="47">
        <f t="shared" si="29"/>
        <v>0.95905229235266165</v>
      </c>
      <c r="AH11" s="47">
        <f t="shared" si="16"/>
        <v>0.43298985350942959</v>
      </c>
      <c r="AI11" s="47">
        <f t="shared" si="30"/>
        <v>0.51392253640838836</v>
      </c>
      <c r="AJ11" s="47">
        <f t="shared" si="18"/>
        <v>-1.4689281946161019</v>
      </c>
      <c r="AK11" s="47">
        <f t="shared" si="19"/>
        <v>-1.4284618531666224</v>
      </c>
      <c r="AL11" s="47">
        <f t="shared" ref="AL11:AL35" si="34">SUM(Y11-AC11)/AD11</f>
        <v>-0.13353892678328189</v>
      </c>
      <c r="AM11" s="47">
        <f t="shared" si="21"/>
        <v>0.95905229235266165</v>
      </c>
      <c r="AN11" s="47">
        <f t="shared" si="22"/>
        <v>-1.2261301459192255</v>
      </c>
      <c r="AO11" s="47">
        <f t="shared" si="23"/>
        <v>0.59485521930734719</v>
      </c>
    </row>
    <row r="12" spans="1:41" ht="35" thickBot="1" x14ac:dyDescent="0.25">
      <c r="A12" s="5"/>
      <c r="B12" s="6"/>
      <c r="C12" s="17" t="s">
        <v>25</v>
      </c>
      <c r="D12" s="4">
        <v>9</v>
      </c>
      <c r="E12" s="4">
        <v>6</v>
      </c>
      <c r="F12" s="4">
        <v>17</v>
      </c>
      <c r="G12" s="4">
        <v>15</v>
      </c>
      <c r="H12" s="4">
        <v>51</v>
      </c>
      <c r="I12" s="4">
        <v>52</v>
      </c>
      <c r="J12" s="4">
        <v>27</v>
      </c>
      <c r="K12" s="4">
        <v>10</v>
      </c>
      <c r="L12" s="4">
        <v>50</v>
      </c>
      <c r="M12" s="4">
        <v>13</v>
      </c>
      <c r="N12" s="4">
        <v>32.58</v>
      </c>
      <c r="O12" s="4" t="s">
        <v>23</v>
      </c>
      <c r="P12" s="4" t="s">
        <v>26</v>
      </c>
      <c r="Q12" s="4"/>
      <c r="R12" s="4"/>
      <c r="S12" s="4">
        <f>SUM($N$75-D12)</f>
        <v>-9</v>
      </c>
      <c r="T12" s="4">
        <f t="shared" ref="T12:AB12" si="35">SUM($N$75-E12)</f>
        <v>-6</v>
      </c>
      <c r="U12" s="4">
        <f t="shared" si="35"/>
        <v>-17</v>
      </c>
      <c r="V12" s="4">
        <f t="shared" si="35"/>
        <v>-15</v>
      </c>
      <c r="W12" s="4">
        <f t="shared" si="35"/>
        <v>-51</v>
      </c>
      <c r="X12" s="4">
        <f t="shared" si="35"/>
        <v>-52</v>
      </c>
      <c r="Y12" s="4">
        <f t="shared" si="35"/>
        <v>-27</v>
      </c>
      <c r="Z12" s="4">
        <f t="shared" si="35"/>
        <v>-10</v>
      </c>
      <c r="AA12" s="4">
        <f t="shared" si="35"/>
        <v>-50</v>
      </c>
      <c r="AB12" s="4">
        <f t="shared" si="35"/>
        <v>-13</v>
      </c>
      <c r="AC12" s="4">
        <f t="shared" si="15"/>
        <v>-25</v>
      </c>
      <c r="AD12" s="47">
        <f t="shared" si="2"/>
        <v>18.808981306221177</v>
      </c>
      <c r="AE12" s="48"/>
      <c r="AF12" s="47">
        <f t="shared" si="25"/>
        <v>0.85065744601000315</v>
      </c>
      <c r="AG12" s="47">
        <f t="shared" si="29"/>
        <v>1.0101557171368787</v>
      </c>
      <c r="AH12" s="47">
        <f t="shared" si="16"/>
        <v>0.42532872300500157</v>
      </c>
      <c r="AI12" s="47">
        <f t="shared" si="30"/>
        <v>0.53166090375625197</v>
      </c>
      <c r="AJ12" s="47">
        <f t="shared" si="18"/>
        <v>-1.3823183497662552</v>
      </c>
      <c r="AK12" s="47">
        <f t="shared" si="19"/>
        <v>-1.4354844401418803</v>
      </c>
      <c r="AL12" s="47">
        <f t="shared" si="34"/>
        <v>-0.10633218075125039</v>
      </c>
      <c r="AM12" s="47">
        <f t="shared" si="21"/>
        <v>0.79749135563437801</v>
      </c>
      <c r="AN12" s="47">
        <f t="shared" si="22"/>
        <v>-1.32915225939063</v>
      </c>
      <c r="AO12" s="47">
        <f t="shared" si="23"/>
        <v>0.63799308450750236</v>
      </c>
    </row>
    <row r="13" spans="1:41" ht="52" thickBot="1" x14ac:dyDescent="0.25">
      <c r="A13" s="5"/>
      <c r="B13" s="6"/>
      <c r="C13" s="17" t="s">
        <v>27</v>
      </c>
      <c r="D13" s="4">
        <v>81</v>
      </c>
      <c r="E13" s="4">
        <v>90</v>
      </c>
      <c r="F13" s="4">
        <v>81</v>
      </c>
      <c r="G13" s="4">
        <v>70</v>
      </c>
      <c r="H13" s="4">
        <v>62</v>
      </c>
      <c r="I13" s="4">
        <v>49</v>
      </c>
      <c r="J13" s="4">
        <v>72</v>
      </c>
      <c r="K13" s="4">
        <v>96</v>
      </c>
      <c r="L13" s="4">
        <v>37</v>
      </c>
      <c r="M13" s="4">
        <v>84</v>
      </c>
      <c r="N13" s="4">
        <v>71</v>
      </c>
      <c r="O13" s="4" t="s">
        <v>3</v>
      </c>
      <c r="P13" s="4" t="s">
        <v>28</v>
      </c>
      <c r="Q13" s="4"/>
      <c r="R13" s="4"/>
      <c r="S13" s="4">
        <f>SUM(D13-$N$76)</f>
        <v>81</v>
      </c>
      <c r="T13" s="4">
        <f t="shared" ref="T13:AB13" si="36">SUM(E13-$N$76)</f>
        <v>90</v>
      </c>
      <c r="U13" s="4">
        <f t="shared" si="36"/>
        <v>81</v>
      </c>
      <c r="V13" s="4">
        <f t="shared" si="36"/>
        <v>70</v>
      </c>
      <c r="W13" s="4">
        <f t="shared" si="36"/>
        <v>62</v>
      </c>
      <c r="X13" s="4">
        <f t="shared" si="36"/>
        <v>49</v>
      </c>
      <c r="Y13" s="4">
        <f t="shared" si="36"/>
        <v>72</v>
      </c>
      <c r="Z13" s="4">
        <f t="shared" si="36"/>
        <v>96</v>
      </c>
      <c r="AA13" s="4">
        <f t="shared" si="36"/>
        <v>37</v>
      </c>
      <c r="AB13" s="4">
        <f t="shared" si="36"/>
        <v>84</v>
      </c>
      <c r="AC13" s="4">
        <f t="shared" si="15"/>
        <v>72.2</v>
      </c>
      <c r="AD13" s="47">
        <f t="shared" si="2"/>
        <v>18.449932249198095</v>
      </c>
      <c r="AE13" s="48"/>
      <c r="AF13" s="47">
        <f t="shared" si="25"/>
        <v>0.47696652113085558</v>
      </c>
      <c r="AG13" s="47">
        <f t="shared" si="29"/>
        <v>0.96477319046923071</v>
      </c>
      <c r="AH13" s="47">
        <f t="shared" si="16"/>
        <v>0.47696652113085558</v>
      </c>
      <c r="AI13" s="47">
        <f t="shared" si="30"/>
        <v>-0.11924163028271409</v>
      </c>
      <c r="AJ13" s="47">
        <f t="shared" si="18"/>
        <v>-0.55284755858349199</v>
      </c>
      <c r="AK13" s="47">
        <f t="shared" si="19"/>
        <v>-1.2574571920722561</v>
      </c>
      <c r="AL13" s="47">
        <f t="shared" si="34"/>
        <v>-1.0840148207519603E-2</v>
      </c>
      <c r="AM13" s="47">
        <f t="shared" si="21"/>
        <v>1.2899776366948141</v>
      </c>
      <c r="AN13" s="47">
        <f t="shared" si="22"/>
        <v>-1.907866084523423</v>
      </c>
      <c r="AO13" s="47">
        <f t="shared" si="23"/>
        <v>0.63956874424364729</v>
      </c>
    </row>
    <row r="14" spans="1:41" ht="52" thickBot="1" x14ac:dyDescent="0.25">
      <c r="A14" s="5"/>
      <c r="B14" s="6"/>
      <c r="C14" s="17" t="s">
        <v>29</v>
      </c>
      <c r="D14" s="4">
        <v>82</v>
      </c>
      <c r="E14" s="4">
        <v>88</v>
      </c>
      <c r="F14" s="4">
        <v>83</v>
      </c>
      <c r="G14" s="4">
        <v>74</v>
      </c>
      <c r="H14" s="4">
        <v>42</v>
      </c>
      <c r="I14" s="4">
        <v>44</v>
      </c>
      <c r="J14" s="4">
        <v>61</v>
      </c>
      <c r="K14" s="4">
        <v>91</v>
      </c>
      <c r="L14" s="4">
        <v>37</v>
      </c>
      <c r="M14" s="4">
        <v>75</v>
      </c>
      <c r="N14" s="4">
        <v>67</v>
      </c>
      <c r="O14" s="4" t="s">
        <v>3</v>
      </c>
      <c r="P14" s="4" t="s">
        <v>28</v>
      </c>
      <c r="Q14" s="4"/>
      <c r="R14" s="4"/>
      <c r="S14" s="4">
        <f>SUM(D14-$N$77)</f>
        <v>82</v>
      </c>
      <c r="T14" s="4">
        <f t="shared" ref="T14:Z14" si="37">SUM(E14-$N$77)</f>
        <v>88</v>
      </c>
      <c r="U14" s="4">
        <f t="shared" si="37"/>
        <v>83</v>
      </c>
      <c r="V14" s="4">
        <f t="shared" si="37"/>
        <v>74</v>
      </c>
      <c r="W14" s="4">
        <f t="shared" si="37"/>
        <v>42</v>
      </c>
      <c r="X14" s="4">
        <f t="shared" si="37"/>
        <v>44</v>
      </c>
      <c r="Y14" s="4">
        <f t="shared" si="37"/>
        <v>61</v>
      </c>
      <c r="Z14" s="4">
        <f t="shared" si="37"/>
        <v>91</v>
      </c>
      <c r="AA14" s="4">
        <f>SUM(L14-$N$77)</f>
        <v>37</v>
      </c>
      <c r="AB14" s="4">
        <f t="shared" ref="AB14" si="38">SUM(M14-$N$77)</f>
        <v>75</v>
      </c>
      <c r="AC14" s="4">
        <f t="shared" si="15"/>
        <v>67.7</v>
      </c>
      <c r="AD14" s="47">
        <f t="shared" si="2"/>
        <v>20.265186349446125</v>
      </c>
      <c r="AE14" s="48"/>
      <c r="AF14" s="47">
        <f t="shared" si="25"/>
        <v>0.70564364686391523</v>
      </c>
      <c r="AG14" s="47">
        <f t="shared" si="29"/>
        <v>1.0017179042893343</v>
      </c>
      <c r="AH14" s="47">
        <f t="shared" si="16"/>
        <v>0.75498935643481846</v>
      </c>
      <c r="AI14" s="47">
        <f t="shared" si="30"/>
        <v>0.31087797029668984</v>
      </c>
      <c r="AJ14" s="47">
        <f t="shared" si="18"/>
        <v>-1.2681847359722116</v>
      </c>
      <c r="AK14" s="47">
        <f t="shared" si="19"/>
        <v>-1.1694933168304054</v>
      </c>
      <c r="AL14" s="47">
        <f t="shared" si="34"/>
        <v>-0.33061625412505141</v>
      </c>
      <c r="AM14" s="47">
        <f t="shared" si="21"/>
        <v>1.1497550330020438</v>
      </c>
      <c r="AN14" s="47">
        <f t="shared" si="22"/>
        <v>-1.5149132838267276</v>
      </c>
      <c r="AO14" s="47">
        <f t="shared" si="23"/>
        <v>0.36022367986759302</v>
      </c>
    </row>
    <row r="15" spans="1:41" ht="52" thickBot="1" x14ac:dyDescent="0.25">
      <c r="A15" s="5"/>
      <c r="B15" s="6"/>
      <c r="C15" s="17" t="s">
        <v>30</v>
      </c>
      <c r="D15" s="4">
        <v>77</v>
      </c>
      <c r="E15" s="4">
        <v>87</v>
      </c>
      <c r="F15" s="4">
        <v>71</v>
      </c>
      <c r="G15" s="4">
        <v>66</v>
      </c>
      <c r="H15" s="4">
        <v>33</v>
      </c>
      <c r="I15" s="4">
        <v>39</v>
      </c>
      <c r="J15" s="4">
        <v>55</v>
      </c>
      <c r="K15" s="4">
        <v>91</v>
      </c>
      <c r="L15" s="4">
        <v>28</v>
      </c>
      <c r="M15" s="4">
        <v>71</v>
      </c>
      <c r="N15" s="4">
        <v>61</v>
      </c>
      <c r="O15" s="4" t="s">
        <v>3</v>
      </c>
      <c r="P15" s="4" t="s">
        <v>28</v>
      </c>
      <c r="Q15" s="4"/>
      <c r="R15" s="4"/>
      <c r="S15" s="4">
        <f>SUM(D15-$N$78)</f>
        <v>77</v>
      </c>
      <c r="T15" s="4">
        <f t="shared" ref="T15:AA15" si="39">SUM(E15-$N$78)</f>
        <v>87</v>
      </c>
      <c r="U15" s="4">
        <f t="shared" si="39"/>
        <v>71</v>
      </c>
      <c r="V15" s="4">
        <f t="shared" si="39"/>
        <v>66</v>
      </c>
      <c r="W15" s="4">
        <f t="shared" si="39"/>
        <v>33</v>
      </c>
      <c r="X15" s="4">
        <f t="shared" si="39"/>
        <v>39</v>
      </c>
      <c r="Y15" s="4">
        <f t="shared" si="39"/>
        <v>55</v>
      </c>
      <c r="Z15" s="4">
        <f t="shared" si="39"/>
        <v>91</v>
      </c>
      <c r="AA15" s="4">
        <f t="shared" si="39"/>
        <v>28</v>
      </c>
      <c r="AB15" s="4">
        <f>SUM(M15-$N$78)</f>
        <v>71</v>
      </c>
      <c r="AC15" s="4">
        <f t="shared" si="15"/>
        <v>61.8</v>
      </c>
      <c r="AD15" s="47">
        <f t="shared" si="2"/>
        <v>22.220111010823803</v>
      </c>
      <c r="AE15" s="48"/>
      <c r="AF15" s="47">
        <f t="shared" si="25"/>
        <v>0.68406498926111658</v>
      </c>
      <c r="AG15" s="47">
        <f t="shared" si="29"/>
        <v>1.1341077453539563</v>
      </c>
      <c r="AH15" s="47">
        <f t="shared" si="16"/>
        <v>0.41403933560541273</v>
      </c>
      <c r="AI15" s="47">
        <f t="shared" si="30"/>
        <v>0.18901795755899284</v>
      </c>
      <c r="AJ15" s="47">
        <f t="shared" si="18"/>
        <v>-1.2961231375473783</v>
      </c>
      <c r="AK15" s="47">
        <f t="shared" si="19"/>
        <v>-1.0260974838916745</v>
      </c>
      <c r="AL15" s="47">
        <f t="shared" si="34"/>
        <v>-0.30602907414313091</v>
      </c>
      <c r="AM15" s="47">
        <f t="shared" si="21"/>
        <v>1.3141248477910923</v>
      </c>
      <c r="AN15" s="47">
        <f t="shared" si="22"/>
        <v>-1.5211445155937982</v>
      </c>
      <c r="AO15" s="47">
        <f t="shared" si="23"/>
        <v>0.41403933560541273</v>
      </c>
    </row>
    <row r="16" spans="1:41" ht="52" thickBot="1" x14ac:dyDescent="0.25">
      <c r="A16" s="5"/>
      <c r="B16" s="6"/>
      <c r="C16" s="17" t="s">
        <v>31</v>
      </c>
      <c r="D16" s="4">
        <v>64</v>
      </c>
      <c r="E16" s="4">
        <v>72</v>
      </c>
      <c r="F16" s="4">
        <v>67</v>
      </c>
      <c r="G16" s="4">
        <v>68</v>
      </c>
      <c r="H16" s="4">
        <v>46</v>
      </c>
      <c r="I16" s="4">
        <v>47</v>
      </c>
      <c r="J16" s="4">
        <v>41</v>
      </c>
      <c r="K16" s="4">
        <v>68</v>
      </c>
      <c r="L16" s="4">
        <v>35</v>
      </c>
      <c r="M16" s="4">
        <v>81</v>
      </c>
      <c r="N16" s="4">
        <v>58</v>
      </c>
      <c r="O16" s="4" t="s">
        <v>3</v>
      </c>
      <c r="P16" s="4" t="s">
        <v>32</v>
      </c>
      <c r="Q16" s="4"/>
      <c r="R16" s="4"/>
      <c r="S16" s="4">
        <f>SUM(D16-$N$79)</f>
        <v>64</v>
      </c>
      <c r="T16" s="4">
        <f t="shared" ref="T16:AB16" si="40">SUM(E16-$N$79)</f>
        <v>72</v>
      </c>
      <c r="U16" s="4">
        <f t="shared" si="40"/>
        <v>67</v>
      </c>
      <c r="V16" s="4">
        <f t="shared" si="40"/>
        <v>68</v>
      </c>
      <c r="W16" s="4">
        <f t="shared" si="40"/>
        <v>46</v>
      </c>
      <c r="X16" s="4">
        <f t="shared" si="40"/>
        <v>47</v>
      </c>
      <c r="Y16" s="4">
        <f t="shared" si="40"/>
        <v>41</v>
      </c>
      <c r="Z16" s="4">
        <f t="shared" si="40"/>
        <v>68</v>
      </c>
      <c r="AA16" s="4">
        <f t="shared" si="40"/>
        <v>35</v>
      </c>
      <c r="AB16" s="4">
        <f t="shared" si="40"/>
        <v>81</v>
      </c>
      <c r="AC16" s="4">
        <f t="shared" si="15"/>
        <v>58.9</v>
      </c>
      <c r="AD16" s="47">
        <f t="shared" si="2"/>
        <v>15.336593856235201</v>
      </c>
      <c r="AE16" s="48"/>
      <c r="AF16" s="47">
        <f t="shared" si="25"/>
        <v>0.33253798384486527</v>
      </c>
      <c r="AG16" s="47">
        <f t="shared" si="29"/>
        <v>0.85416619379759506</v>
      </c>
      <c r="AH16" s="47">
        <f t="shared" si="16"/>
        <v>0.52814856257713894</v>
      </c>
      <c r="AI16" s="47">
        <f t="shared" si="30"/>
        <v>0.59335208882123014</v>
      </c>
      <c r="AJ16" s="47">
        <f>SUM(W16-AC16)/AD16</f>
        <v>-0.84112548854877656</v>
      </c>
      <c r="AK16" s="47">
        <f t="shared" si="19"/>
        <v>-0.77592196230468535</v>
      </c>
      <c r="AL16" s="47">
        <f t="shared" si="34"/>
        <v>-1.1671431197692326</v>
      </c>
      <c r="AM16" s="47">
        <f t="shared" si="21"/>
        <v>0.59335208882123014</v>
      </c>
      <c r="AN16" s="47">
        <f t="shared" si="22"/>
        <v>-1.55836427723378</v>
      </c>
      <c r="AO16" s="47">
        <f t="shared" si="23"/>
        <v>1.440997929994416</v>
      </c>
    </row>
    <row r="17" spans="1:41" ht="52" thickBot="1" x14ac:dyDescent="0.25">
      <c r="A17" s="5"/>
      <c r="B17" s="6"/>
      <c r="C17" s="17" t="s">
        <v>33</v>
      </c>
      <c r="D17" s="4">
        <v>37</v>
      </c>
      <c r="E17" s="4">
        <v>31</v>
      </c>
      <c r="F17" s="4">
        <v>32</v>
      </c>
      <c r="G17" s="4">
        <v>37</v>
      </c>
      <c r="H17" s="4">
        <v>63</v>
      </c>
      <c r="I17" s="4">
        <v>43</v>
      </c>
      <c r="J17" s="4">
        <v>58</v>
      </c>
      <c r="K17" s="4">
        <v>39</v>
      </c>
      <c r="L17" s="4">
        <v>32</v>
      </c>
      <c r="M17" s="4">
        <v>23</v>
      </c>
      <c r="N17" s="4">
        <v>33</v>
      </c>
      <c r="O17" s="4" t="s">
        <v>3</v>
      </c>
      <c r="P17" s="4" t="s">
        <v>32</v>
      </c>
      <c r="Q17" s="4"/>
      <c r="R17" s="4"/>
      <c r="S17" s="4">
        <f>SUM(D17-$N$80)</f>
        <v>37</v>
      </c>
      <c r="T17" s="4">
        <f t="shared" ref="T17:AA17" si="41">SUM(E17-$N$80)</f>
        <v>31</v>
      </c>
      <c r="U17" s="4">
        <f t="shared" si="41"/>
        <v>32</v>
      </c>
      <c r="V17" s="4">
        <f t="shared" si="41"/>
        <v>37</v>
      </c>
      <c r="W17" s="4">
        <f t="shared" si="41"/>
        <v>63</v>
      </c>
      <c r="X17" s="4">
        <f t="shared" si="41"/>
        <v>43</v>
      </c>
      <c r="Y17" s="4">
        <f t="shared" si="41"/>
        <v>58</v>
      </c>
      <c r="Z17" s="4">
        <f t="shared" si="41"/>
        <v>39</v>
      </c>
      <c r="AA17" s="4">
        <f t="shared" si="41"/>
        <v>32</v>
      </c>
      <c r="AB17" s="4">
        <f>SUM(M17-$N$80)</f>
        <v>23</v>
      </c>
      <c r="AC17" s="4">
        <f t="shared" si="15"/>
        <v>39.5</v>
      </c>
      <c r="AD17" s="47">
        <f t="shared" si="2"/>
        <v>12.367070972726099</v>
      </c>
      <c r="AE17" s="48"/>
      <c r="AF17" s="47">
        <f t="shared" si="25"/>
        <v>-0.20214972530790934</v>
      </c>
      <c r="AG17" s="47">
        <f t="shared" si="29"/>
        <v>-0.68730906604689179</v>
      </c>
      <c r="AH17" s="47">
        <f t="shared" si="16"/>
        <v>-0.60644917592372805</v>
      </c>
      <c r="AI17" s="47">
        <f t="shared" si="30"/>
        <v>-0.20214972530790934</v>
      </c>
      <c r="AJ17" s="47">
        <f t="shared" si="18"/>
        <v>1.9002074178943478</v>
      </c>
      <c r="AK17" s="47">
        <f t="shared" si="19"/>
        <v>0.28300961543107306</v>
      </c>
      <c r="AL17" s="47">
        <f t="shared" si="34"/>
        <v>1.4959079672785291</v>
      </c>
      <c r="AM17" s="47">
        <f t="shared" si="21"/>
        <v>-4.0429945061581866E-2</v>
      </c>
      <c r="AN17" s="47">
        <f t="shared" si="22"/>
        <v>-0.60644917592372805</v>
      </c>
      <c r="AO17" s="47">
        <f t="shared" si="23"/>
        <v>-1.3341881870322017</v>
      </c>
    </row>
    <row r="18" spans="1:41" ht="52" thickBot="1" x14ac:dyDescent="0.25">
      <c r="A18" s="5"/>
      <c r="B18" s="6"/>
      <c r="C18" s="17" t="s">
        <v>34</v>
      </c>
      <c r="D18" s="4">
        <v>54</v>
      </c>
      <c r="E18" s="4">
        <v>48</v>
      </c>
      <c r="F18" s="4">
        <v>45</v>
      </c>
      <c r="G18" s="4">
        <v>46</v>
      </c>
      <c r="H18" s="4">
        <v>26</v>
      </c>
      <c r="I18" s="4">
        <v>28</v>
      </c>
      <c r="J18" s="4">
        <v>29</v>
      </c>
      <c r="K18" s="4">
        <v>51</v>
      </c>
      <c r="L18" s="4">
        <v>26</v>
      </c>
      <c r="M18" s="4">
        <v>76</v>
      </c>
      <c r="N18" s="4">
        <v>42</v>
      </c>
      <c r="O18" s="4" t="s">
        <v>3</v>
      </c>
      <c r="P18" s="4" t="s">
        <v>32</v>
      </c>
      <c r="Q18" s="4"/>
      <c r="R18" s="4"/>
      <c r="S18" s="4">
        <f>SUM(D18-$N$81)</f>
        <v>54</v>
      </c>
      <c r="T18" s="4">
        <f t="shared" ref="T18:AB18" si="42">SUM(E18-$N$81)</f>
        <v>48</v>
      </c>
      <c r="U18" s="4">
        <f t="shared" si="42"/>
        <v>45</v>
      </c>
      <c r="V18" s="4">
        <f t="shared" si="42"/>
        <v>46</v>
      </c>
      <c r="W18" s="4">
        <f t="shared" si="42"/>
        <v>26</v>
      </c>
      <c r="X18" s="4">
        <f t="shared" si="42"/>
        <v>28</v>
      </c>
      <c r="Y18" s="4">
        <f t="shared" si="42"/>
        <v>29</v>
      </c>
      <c r="Z18" s="4">
        <f t="shared" si="42"/>
        <v>51</v>
      </c>
      <c r="AA18" s="4">
        <f t="shared" si="42"/>
        <v>26</v>
      </c>
      <c r="AB18" s="4">
        <f t="shared" si="42"/>
        <v>76</v>
      </c>
      <c r="AC18" s="4">
        <f t="shared" si="15"/>
        <v>42.9</v>
      </c>
      <c r="AD18" s="47">
        <f t="shared" si="2"/>
        <v>16.023940422588534</v>
      </c>
      <c r="AE18" s="48"/>
      <c r="AF18" s="47">
        <f t="shared" si="25"/>
        <v>0.69271350911618579</v>
      </c>
      <c r="AG18" s="47">
        <f t="shared" si="29"/>
        <v>0.31827377445878813</v>
      </c>
      <c r="AH18" s="47">
        <f t="shared" si="16"/>
        <v>0.13105390713008927</v>
      </c>
      <c r="AI18" s="47">
        <f t="shared" si="30"/>
        <v>0.1934605295729889</v>
      </c>
      <c r="AJ18" s="47">
        <f t="shared" si="18"/>
        <v>-1.0546719192850034</v>
      </c>
      <c r="AK18" s="47">
        <f t="shared" si="19"/>
        <v>-0.92985867439920422</v>
      </c>
      <c r="AL18" s="47">
        <f t="shared" si="34"/>
        <v>-0.86745205195630459</v>
      </c>
      <c r="AM18" s="47">
        <f t="shared" si="21"/>
        <v>0.50549364178748701</v>
      </c>
      <c r="AN18" s="47">
        <f t="shared" si="22"/>
        <v>-1.0546719192850034</v>
      </c>
      <c r="AO18" s="47">
        <f t="shared" si="23"/>
        <v>2.0656592028599774</v>
      </c>
    </row>
    <row r="19" spans="1:41" ht="52" thickBot="1" x14ac:dyDescent="0.25">
      <c r="A19" s="5"/>
      <c r="B19" s="6"/>
      <c r="C19" s="17" t="s">
        <v>35</v>
      </c>
      <c r="D19" s="4">
        <v>76</v>
      </c>
      <c r="E19" s="4">
        <v>81</v>
      </c>
      <c r="F19" s="4">
        <v>56</v>
      </c>
      <c r="G19" s="4">
        <v>75</v>
      </c>
      <c r="H19" s="4">
        <v>64</v>
      </c>
      <c r="I19" s="4">
        <v>58</v>
      </c>
      <c r="J19" s="4">
        <v>58</v>
      </c>
      <c r="K19" s="4">
        <v>91</v>
      </c>
      <c r="L19" s="4">
        <v>55</v>
      </c>
      <c r="M19" s="4">
        <v>76</v>
      </c>
      <c r="N19" s="4">
        <v>67</v>
      </c>
      <c r="O19" s="4" t="s">
        <v>3</v>
      </c>
      <c r="P19" s="4" t="s">
        <v>36</v>
      </c>
      <c r="Q19" s="4"/>
      <c r="R19" s="4"/>
      <c r="S19" s="4">
        <f>SUM(D19-$N$82)</f>
        <v>76</v>
      </c>
      <c r="T19" s="4">
        <f t="shared" ref="T19:AB19" si="43">SUM(E19-$N$82)</f>
        <v>81</v>
      </c>
      <c r="U19" s="4">
        <f t="shared" si="43"/>
        <v>56</v>
      </c>
      <c r="V19" s="4">
        <f t="shared" si="43"/>
        <v>75</v>
      </c>
      <c r="W19" s="4">
        <f t="shared" si="43"/>
        <v>64</v>
      </c>
      <c r="X19" s="4">
        <f t="shared" si="43"/>
        <v>58</v>
      </c>
      <c r="Y19" s="4">
        <f t="shared" si="43"/>
        <v>58</v>
      </c>
      <c r="Z19" s="4">
        <f t="shared" si="43"/>
        <v>91</v>
      </c>
      <c r="AA19" s="4">
        <f t="shared" si="43"/>
        <v>55</v>
      </c>
      <c r="AB19" s="4">
        <f t="shared" si="43"/>
        <v>76</v>
      </c>
      <c r="AC19" s="47">
        <f t="shared" si="15"/>
        <v>69</v>
      </c>
      <c r="AD19" s="47">
        <f t="shared" si="2"/>
        <v>12.445436468396313</v>
      </c>
      <c r="AE19" s="48"/>
      <c r="AF19" s="47">
        <f t="shared" si="25"/>
        <v>0.5624551632058592</v>
      </c>
      <c r="AG19" s="47">
        <f t="shared" si="29"/>
        <v>0.96420885121004429</v>
      </c>
      <c r="AH19" s="47">
        <f t="shared" si="16"/>
        <v>-1.0445595888108814</v>
      </c>
      <c r="AI19" s="47">
        <f t="shared" si="30"/>
        <v>0.48210442560502215</v>
      </c>
      <c r="AJ19" s="47">
        <f t="shared" si="18"/>
        <v>-0.40175368800418515</v>
      </c>
      <c r="AK19" s="47">
        <f t="shared" si="19"/>
        <v>-0.8838581136092073</v>
      </c>
      <c r="AL19" s="47">
        <f t="shared" si="34"/>
        <v>-0.8838581136092073</v>
      </c>
      <c r="AM19" s="47">
        <f t="shared" si="21"/>
        <v>1.7677162272184146</v>
      </c>
      <c r="AN19" s="47">
        <f t="shared" si="22"/>
        <v>-1.1249103264117184</v>
      </c>
      <c r="AO19" s="47">
        <f t="shared" si="23"/>
        <v>0.5624551632058592</v>
      </c>
    </row>
    <row r="20" spans="1:41" ht="52" thickBot="1" x14ac:dyDescent="0.25">
      <c r="A20" s="7"/>
      <c r="B20" s="8"/>
      <c r="C20" s="17" t="s">
        <v>37</v>
      </c>
      <c r="D20" s="4">
        <v>70</v>
      </c>
      <c r="E20" s="4">
        <v>77</v>
      </c>
      <c r="F20" s="4">
        <v>53</v>
      </c>
      <c r="G20" s="4">
        <v>70</v>
      </c>
      <c r="H20" s="4">
        <v>62</v>
      </c>
      <c r="I20" s="4">
        <v>55</v>
      </c>
      <c r="J20" s="4">
        <v>56</v>
      </c>
      <c r="K20" s="4">
        <v>83</v>
      </c>
      <c r="L20" s="4">
        <v>55</v>
      </c>
      <c r="M20" s="4">
        <v>75</v>
      </c>
      <c r="N20" s="4">
        <v>64</v>
      </c>
      <c r="O20" s="4" t="s">
        <v>3</v>
      </c>
      <c r="P20" s="4" t="s">
        <v>36</v>
      </c>
      <c r="Q20" s="4"/>
      <c r="R20" s="4"/>
      <c r="S20" s="4">
        <f>SUM(D20-$N$83)</f>
        <v>70</v>
      </c>
      <c r="T20" s="4">
        <f t="shared" ref="T20:AB20" si="44">SUM(E20-$N$83)</f>
        <v>77</v>
      </c>
      <c r="U20" s="4">
        <f t="shared" si="44"/>
        <v>53</v>
      </c>
      <c r="V20" s="4">
        <f t="shared" si="44"/>
        <v>70</v>
      </c>
      <c r="W20" s="4">
        <f t="shared" si="44"/>
        <v>62</v>
      </c>
      <c r="X20" s="4">
        <f t="shared" si="44"/>
        <v>55</v>
      </c>
      <c r="Y20" s="4">
        <f t="shared" si="44"/>
        <v>56</v>
      </c>
      <c r="Z20" s="4">
        <f t="shared" si="44"/>
        <v>83</v>
      </c>
      <c r="AA20" s="4">
        <f t="shared" si="44"/>
        <v>55</v>
      </c>
      <c r="AB20" s="4">
        <f t="shared" si="44"/>
        <v>75</v>
      </c>
      <c r="AC20" s="47">
        <f t="shared" si="15"/>
        <v>65.599999999999994</v>
      </c>
      <c r="AD20" s="47">
        <f t="shared" si="2"/>
        <v>10.793001847905385</v>
      </c>
      <c r="AE20" s="48"/>
      <c r="AF20" s="47">
        <f t="shared" si="25"/>
        <v>0.407671569226491</v>
      </c>
      <c r="AG20" s="47">
        <f t="shared" si="29"/>
        <v>1.0562399748140896</v>
      </c>
      <c r="AH20" s="47">
        <f t="shared" si="16"/>
        <v>-1.1674231300576767</v>
      </c>
      <c r="AI20" s="47">
        <f t="shared" si="30"/>
        <v>0.407671569226491</v>
      </c>
      <c r="AJ20" s="47">
        <f t="shared" si="18"/>
        <v>-0.33354946573076444</v>
      </c>
      <c r="AK20" s="47">
        <f t="shared" si="19"/>
        <v>-0.98211787131836292</v>
      </c>
      <c r="AL20" s="47">
        <f t="shared" si="34"/>
        <v>-0.88946524194870602</v>
      </c>
      <c r="AM20" s="47">
        <f t="shared" si="21"/>
        <v>1.612155751032031</v>
      </c>
      <c r="AN20" s="47">
        <f t="shared" si="22"/>
        <v>-0.98211787131836292</v>
      </c>
      <c r="AO20" s="47">
        <f t="shared" si="23"/>
        <v>0.87093471607477568</v>
      </c>
    </row>
    <row r="21" spans="1:41" ht="52" thickBot="1" x14ac:dyDescent="0.25">
      <c r="A21" s="9" t="s">
        <v>38</v>
      </c>
      <c r="B21" s="10" t="s">
        <v>1</v>
      </c>
      <c r="C21" s="11" t="s">
        <v>39</v>
      </c>
      <c r="D21" s="4">
        <v>0</v>
      </c>
      <c r="E21" s="4">
        <v>0</v>
      </c>
      <c r="F21" s="4">
        <v>7</v>
      </c>
      <c r="G21" s="4">
        <v>4</v>
      </c>
      <c r="H21" s="4">
        <v>0</v>
      </c>
      <c r="I21" s="4">
        <v>1</v>
      </c>
      <c r="J21" s="4">
        <v>12</v>
      </c>
      <c r="K21" s="4">
        <v>0</v>
      </c>
      <c r="L21" s="4">
        <v>6</v>
      </c>
      <c r="M21" s="4">
        <v>0</v>
      </c>
      <c r="N21" s="4">
        <v>1.36</v>
      </c>
      <c r="O21" s="4" t="s">
        <v>3</v>
      </c>
      <c r="P21" s="4" t="s">
        <v>40</v>
      </c>
      <c r="Q21" s="4"/>
      <c r="R21" s="4"/>
      <c r="S21" s="4">
        <f>SUM($N$84-D21)</f>
        <v>0</v>
      </c>
      <c r="T21" s="4">
        <f t="shared" ref="T21:AB21" si="45">SUM($N$84-E21)</f>
        <v>0</v>
      </c>
      <c r="U21" s="4">
        <f t="shared" si="45"/>
        <v>-7</v>
      </c>
      <c r="V21" s="4">
        <f t="shared" si="45"/>
        <v>-4</v>
      </c>
      <c r="W21" s="4">
        <f t="shared" si="45"/>
        <v>0</v>
      </c>
      <c r="X21" s="4">
        <f t="shared" si="45"/>
        <v>-1</v>
      </c>
      <c r="Y21" s="4">
        <f t="shared" si="45"/>
        <v>-12</v>
      </c>
      <c r="Z21" s="4">
        <f t="shared" si="45"/>
        <v>0</v>
      </c>
      <c r="AA21" s="4">
        <f t="shared" si="45"/>
        <v>-6</v>
      </c>
      <c r="AB21" s="4">
        <f t="shared" si="45"/>
        <v>0</v>
      </c>
      <c r="AC21" s="47">
        <f t="shared" si="15"/>
        <v>-3</v>
      </c>
      <c r="AD21" s="47">
        <f t="shared" si="2"/>
        <v>4.1633319989322652</v>
      </c>
      <c r="AE21" s="48"/>
      <c r="AF21" s="47">
        <f>SUM(S21-AC21)/AD21</f>
        <v>0.7205766921228921</v>
      </c>
      <c r="AG21" s="47">
        <f t="shared" si="29"/>
        <v>0.7205766921228921</v>
      </c>
      <c r="AH21" s="47">
        <f t="shared" si="16"/>
        <v>-0.96076892283052284</v>
      </c>
      <c r="AI21" s="47">
        <f t="shared" si="30"/>
        <v>-0.24019223070763071</v>
      </c>
      <c r="AJ21" s="47">
        <f t="shared" si="18"/>
        <v>0.7205766921228921</v>
      </c>
      <c r="AK21" s="47">
        <f t="shared" si="19"/>
        <v>0.48038446141526142</v>
      </c>
      <c r="AL21" s="47">
        <f t="shared" si="34"/>
        <v>-2.1617300763686762</v>
      </c>
      <c r="AM21" s="47">
        <f t="shared" si="21"/>
        <v>0.7205766921228921</v>
      </c>
      <c r="AN21" s="47">
        <f t="shared" si="22"/>
        <v>-0.7205766921228921</v>
      </c>
      <c r="AO21" s="47">
        <f t="shared" si="23"/>
        <v>0.7205766921228921</v>
      </c>
    </row>
    <row r="22" spans="1:41" ht="52" thickBot="1" x14ac:dyDescent="0.25">
      <c r="A22" s="15"/>
      <c r="B22" s="16"/>
      <c r="C22" s="11" t="s">
        <v>41</v>
      </c>
      <c r="D22" s="4">
        <v>0</v>
      </c>
      <c r="E22" s="4">
        <v>0</v>
      </c>
      <c r="F22" s="4">
        <v>0</v>
      </c>
      <c r="G22" s="4">
        <v>4</v>
      </c>
      <c r="H22" s="4">
        <v>0</v>
      </c>
      <c r="I22" s="4">
        <v>0</v>
      </c>
      <c r="J22" s="4">
        <v>3</v>
      </c>
      <c r="K22" s="4">
        <v>0</v>
      </c>
      <c r="L22" s="4">
        <v>7</v>
      </c>
      <c r="M22" s="4">
        <v>2</v>
      </c>
      <c r="N22" s="4">
        <v>0.82</v>
      </c>
      <c r="O22" s="4" t="s">
        <v>3</v>
      </c>
      <c r="P22" s="4" t="s">
        <v>40</v>
      </c>
      <c r="Q22" s="4"/>
      <c r="R22" s="4"/>
      <c r="S22" s="4">
        <f>SUM($N$85-D22)</f>
        <v>0</v>
      </c>
      <c r="T22" s="4">
        <f t="shared" ref="T22:AB22" si="46">SUM($N$85-E22)</f>
        <v>0</v>
      </c>
      <c r="U22" s="4">
        <f t="shared" si="46"/>
        <v>0</v>
      </c>
      <c r="V22" s="4">
        <f t="shared" si="46"/>
        <v>-4</v>
      </c>
      <c r="W22" s="4">
        <f t="shared" si="46"/>
        <v>0</v>
      </c>
      <c r="X22" s="4">
        <f t="shared" si="46"/>
        <v>0</v>
      </c>
      <c r="Y22" s="4">
        <f t="shared" si="46"/>
        <v>-3</v>
      </c>
      <c r="Z22" s="4">
        <f t="shared" si="46"/>
        <v>0</v>
      </c>
      <c r="AA22" s="4">
        <f t="shared" si="46"/>
        <v>-7</v>
      </c>
      <c r="AB22" s="4">
        <f t="shared" si="46"/>
        <v>-2</v>
      </c>
      <c r="AC22" s="47">
        <f t="shared" si="15"/>
        <v>-1.6</v>
      </c>
      <c r="AD22" s="47">
        <f t="shared" si="2"/>
        <v>2.4129281427805145</v>
      </c>
      <c r="AE22" s="48"/>
      <c r="AF22" s="47">
        <f t="shared" ref="AF22:AF59" si="47">SUM(S22-AC22)/AD22</f>
        <v>0.66309475679464513</v>
      </c>
      <c r="AG22" s="47">
        <f t="shared" si="29"/>
        <v>0.66309475679464513</v>
      </c>
      <c r="AH22" s="47">
        <f t="shared" si="16"/>
        <v>0.66309475679464513</v>
      </c>
      <c r="AI22" s="47">
        <f t="shared" si="30"/>
        <v>-0.99464213519196765</v>
      </c>
      <c r="AJ22" s="47">
        <f t="shared" si="18"/>
        <v>0.66309475679464513</v>
      </c>
      <c r="AK22" s="47">
        <f t="shared" si="19"/>
        <v>0.66309475679464513</v>
      </c>
      <c r="AL22" s="47">
        <f t="shared" si="34"/>
        <v>-0.58020791219531442</v>
      </c>
      <c r="AM22" s="47">
        <f t="shared" si="21"/>
        <v>0.66309475679464513</v>
      </c>
      <c r="AN22" s="47">
        <f t="shared" si="22"/>
        <v>-2.2379448041819274</v>
      </c>
      <c r="AO22" s="47">
        <f t="shared" si="23"/>
        <v>-0.16577368919866126</v>
      </c>
    </row>
    <row r="23" spans="1:41" ht="120" thickBot="1" x14ac:dyDescent="0.25">
      <c r="A23" s="17" t="s">
        <v>42</v>
      </c>
      <c r="B23" s="3" t="s">
        <v>1</v>
      </c>
      <c r="C23" s="17" t="s">
        <v>43</v>
      </c>
      <c r="D23" s="4">
        <v>7.2</v>
      </c>
      <c r="E23" s="4">
        <v>7.5</v>
      </c>
      <c r="F23" s="4">
        <v>6.6</v>
      </c>
      <c r="G23" s="4">
        <v>7</v>
      </c>
      <c r="H23" s="4">
        <v>5.7</v>
      </c>
      <c r="I23" s="4">
        <v>5.9</v>
      </c>
      <c r="J23" s="4">
        <v>6</v>
      </c>
      <c r="K23" s="4">
        <v>7.5</v>
      </c>
      <c r="L23" s="4">
        <v>5.8</v>
      </c>
      <c r="M23" s="4">
        <v>7</v>
      </c>
      <c r="N23" s="4">
        <v>6.6</v>
      </c>
      <c r="O23" s="4" t="s">
        <v>3</v>
      </c>
      <c r="P23" s="4" t="s">
        <v>8</v>
      </c>
      <c r="Q23" s="4"/>
      <c r="R23" s="4"/>
      <c r="S23" s="4">
        <f>SUM(D23-$N$86)</f>
        <v>7.2</v>
      </c>
      <c r="T23" s="4">
        <f t="shared" ref="T23:AB23" si="48">SUM(E23-$N$86)</f>
        <v>7.5</v>
      </c>
      <c r="U23" s="4">
        <f t="shared" si="48"/>
        <v>6.6</v>
      </c>
      <c r="V23" s="4">
        <f t="shared" si="48"/>
        <v>7</v>
      </c>
      <c r="W23" s="4">
        <f t="shared" si="48"/>
        <v>5.7</v>
      </c>
      <c r="X23" s="4">
        <f t="shared" si="48"/>
        <v>5.9</v>
      </c>
      <c r="Y23" s="4">
        <f t="shared" si="48"/>
        <v>6</v>
      </c>
      <c r="Z23" s="4">
        <f t="shared" si="48"/>
        <v>7.5</v>
      </c>
      <c r="AA23" s="4">
        <f t="shared" si="48"/>
        <v>5.8</v>
      </c>
      <c r="AB23" s="4">
        <f t="shared" si="48"/>
        <v>7</v>
      </c>
      <c r="AC23" s="47">
        <f t="shared" si="15"/>
        <v>6.6199999999999992</v>
      </c>
      <c r="AD23" s="47">
        <f t="shared" si="2"/>
        <v>0.71460945044596635</v>
      </c>
      <c r="AE23" s="48"/>
      <c r="AF23" s="47">
        <f t="shared" si="47"/>
        <v>0.81163214345687751</v>
      </c>
      <c r="AG23" s="47">
        <f t="shared" si="29"/>
        <v>1.2314418728311236</v>
      </c>
      <c r="AH23" s="47">
        <f t="shared" si="16"/>
        <v>-2.7987315291615824E-2</v>
      </c>
      <c r="AI23" s="47">
        <f t="shared" si="30"/>
        <v>0.53175899054071307</v>
      </c>
      <c r="AJ23" s="47">
        <f t="shared" si="18"/>
        <v>-1.2874165034143539</v>
      </c>
      <c r="AK23" s="47">
        <f t="shared" si="19"/>
        <v>-1.0075433504981894</v>
      </c>
      <c r="AL23" s="47">
        <f t="shared" si="34"/>
        <v>-0.86760677404010789</v>
      </c>
      <c r="AM23" s="47">
        <f t="shared" si="21"/>
        <v>1.2314418728311236</v>
      </c>
      <c r="AN23" s="47">
        <f t="shared" si="22"/>
        <v>-1.1474799269562723</v>
      </c>
      <c r="AO23" s="47">
        <f t="shared" si="23"/>
        <v>0.53175899054071307</v>
      </c>
    </row>
    <row r="24" spans="1:41" ht="52" thickBot="1" x14ac:dyDescent="0.25">
      <c r="A24" s="18" t="s">
        <v>44</v>
      </c>
      <c r="B24" s="18" t="s">
        <v>1</v>
      </c>
      <c r="C24" s="11" t="s">
        <v>45</v>
      </c>
      <c r="D24" s="47">
        <v>0.16</v>
      </c>
      <c r="E24" s="47">
        <v>0.38</v>
      </c>
      <c r="F24" s="47">
        <v>0.21</v>
      </c>
      <c r="G24" s="47">
        <v>0.47</v>
      </c>
      <c r="H24" s="47">
        <v>0.26</v>
      </c>
      <c r="I24" s="47">
        <v>0.36</v>
      </c>
      <c r="J24" s="47">
        <v>0.14000000000000001</v>
      </c>
      <c r="K24" s="47">
        <v>0.21</v>
      </c>
      <c r="L24" s="47">
        <v>-0.18</v>
      </c>
      <c r="M24" s="47">
        <v>0.13</v>
      </c>
      <c r="N24" s="47">
        <v>7.0000000000000007E-2</v>
      </c>
      <c r="O24" s="4" t="s">
        <v>3</v>
      </c>
      <c r="P24" s="4" t="s">
        <v>46</v>
      </c>
      <c r="Q24" s="4"/>
      <c r="R24" s="4"/>
      <c r="S24" s="4">
        <f>SUM(D24-$N$87)</f>
        <v>0.16</v>
      </c>
      <c r="T24" s="4">
        <f t="shared" ref="T24:AB24" si="49">SUM(E24-$N$87)</f>
        <v>0.38</v>
      </c>
      <c r="U24" s="4">
        <f t="shared" si="49"/>
        <v>0.21</v>
      </c>
      <c r="V24" s="4">
        <f t="shared" si="49"/>
        <v>0.47</v>
      </c>
      <c r="W24" s="4">
        <f t="shared" si="49"/>
        <v>0.26</v>
      </c>
      <c r="X24" s="4">
        <f t="shared" si="49"/>
        <v>0.36</v>
      </c>
      <c r="Y24" s="4">
        <f t="shared" si="49"/>
        <v>0.14000000000000001</v>
      </c>
      <c r="Z24" s="4">
        <f t="shared" si="49"/>
        <v>0.21</v>
      </c>
      <c r="AA24" s="4">
        <f t="shared" si="49"/>
        <v>-0.18</v>
      </c>
      <c r="AB24" s="4">
        <f t="shared" si="49"/>
        <v>0.13</v>
      </c>
      <c r="AC24" s="47">
        <f t="shared" si="15"/>
        <v>0.21399999999999997</v>
      </c>
      <c r="AD24" s="47">
        <f t="shared" si="2"/>
        <v>0.17864925288272432</v>
      </c>
      <c r="AE24" s="48"/>
      <c r="AF24" s="47">
        <f t="shared" si="47"/>
        <v>-0.3022682666098172</v>
      </c>
      <c r="AG24" s="47">
        <f t="shared" si="29"/>
        <v>0.9291950418005499</v>
      </c>
      <c r="AH24" s="47">
        <f t="shared" si="16"/>
        <v>-2.2390241971097447E-2</v>
      </c>
      <c r="AI24" s="47">
        <f t="shared" si="30"/>
        <v>1.4329754861502453</v>
      </c>
      <c r="AJ24" s="47">
        <f t="shared" si="18"/>
        <v>0.25748778266762246</v>
      </c>
      <c r="AK24" s="47">
        <f t="shared" si="19"/>
        <v>0.81724383194506189</v>
      </c>
      <c r="AL24" s="47">
        <f t="shared" si="34"/>
        <v>-0.41421947646530505</v>
      </c>
      <c r="AM24" s="47">
        <f t="shared" si="21"/>
        <v>-2.2390241971097447E-2</v>
      </c>
      <c r="AN24" s="47">
        <f t="shared" si="22"/>
        <v>-2.2054388341531119</v>
      </c>
      <c r="AO24" s="47">
        <f t="shared" si="23"/>
        <v>-0.47019508139304905</v>
      </c>
    </row>
    <row r="25" spans="1:41" ht="52" thickBot="1" x14ac:dyDescent="0.25">
      <c r="A25" s="1" t="s">
        <v>47</v>
      </c>
      <c r="B25" s="1" t="s">
        <v>1</v>
      </c>
      <c r="C25" s="17" t="s">
        <v>48</v>
      </c>
      <c r="D25" s="4">
        <v>24</v>
      </c>
      <c r="E25" s="4">
        <v>30</v>
      </c>
      <c r="F25" s="4">
        <v>31</v>
      </c>
      <c r="G25" s="4">
        <v>28</v>
      </c>
      <c r="H25" s="4">
        <v>23</v>
      </c>
      <c r="I25" s="4">
        <v>32</v>
      </c>
      <c r="J25" s="4">
        <v>22</v>
      </c>
      <c r="K25" s="4">
        <v>41</v>
      </c>
      <c r="L25" s="4">
        <v>22</v>
      </c>
      <c r="M25" s="4">
        <v>21</v>
      </c>
      <c r="N25" s="4">
        <v>27</v>
      </c>
      <c r="O25" s="4" t="s">
        <v>3</v>
      </c>
      <c r="P25" s="4" t="s">
        <v>49</v>
      </c>
      <c r="Q25" s="4"/>
      <c r="R25" s="4"/>
      <c r="S25" s="47">
        <f>SUM($N$88-D25)</f>
        <v>-24</v>
      </c>
      <c r="T25" s="47">
        <f t="shared" ref="T25:AB25" si="50">SUM($N$88-E25)</f>
        <v>-30</v>
      </c>
      <c r="U25" s="47">
        <f t="shared" si="50"/>
        <v>-31</v>
      </c>
      <c r="V25" s="47">
        <f t="shared" si="50"/>
        <v>-28</v>
      </c>
      <c r="W25" s="47">
        <f t="shared" si="50"/>
        <v>-23</v>
      </c>
      <c r="X25" s="47">
        <f t="shared" si="50"/>
        <v>-32</v>
      </c>
      <c r="Y25" s="47">
        <f t="shared" si="50"/>
        <v>-22</v>
      </c>
      <c r="Z25" s="47">
        <f t="shared" si="50"/>
        <v>-41</v>
      </c>
      <c r="AA25" s="47">
        <f t="shared" si="50"/>
        <v>-22</v>
      </c>
      <c r="AB25" s="47">
        <f t="shared" si="50"/>
        <v>-21</v>
      </c>
      <c r="AC25" s="47">
        <f t="shared" si="15"/>
        <v>-27.4</v>
      </c>
      <c r="AD25" s="47">
        <f t="shared" si="2"/>
        <v>6.2928530890209062</v>
      </c>
      <c r="AE25" s="48"/>
      <c r="AF25" s="47">
        <f t="shared" si="47"/>
        <v>0.54029546723916899</v>
      </c>
      <c r="AG25" s="47">
        <f t="shared" si="29"/>
        <v>-0.41316712200642375</v>
      </c>
      <c r="AH25" s="47">
        <f t="shared" si="16"/>
        <v>-0.5720775535473559</v>
      </c>
      <c r="AI25" s="47">
        <f t="shared" si="30"/>
        <v>-9.5346258924559502E-2</v>
      </c>
      <c r="AJ25" s="47">
        <f t="shared" si="18"/>
        <v>0.6992058987801012</v>
      </c>
      <c r="AK25" s="47">
        <f t="shared" si="19"/>
        <v>-0.73098798508828799</v>
      </c>
      <c r="AL25" s="47">
        <f t="shared" si="34"/>
        <v>0.85811633032103329</v>
      </c>
      <c r="AM25" s="47">
        <f t="shared" si="21"/>
        <v>-2.1611818689566773</v>
      </c>
      <c r="AN25" s="47">
        <f t="shared" si="22"/>
        <v>0.85811633032103329</v>
      </c>
      <c r="AO25" s="47">
        <f t="shared" si="23"/>
        <v>1.0170267618619655</v>
      </c>
    </row>
    <row r="26" spans="1:41" ht="35" thickBot="1" x14ac:dyDescent="0.25">
      <c r="A26" s="5"/>
      <c r="B26" s="5"/>
      <c r="C26" s="19" t="s">
        <v>50</v>
      </c>
      <c r="D26" s="4">
        <v>16.7</v>
      </c>
      <c r="E26" s="4">
        <v>10.9</v>
      </c>
      <c r="F26" s="4">
        <v>13</v>
      </c>
      <c r="G26" s="4">
        <v>20.9</v>
      </c>
      <c r="H26" s="4">
        <v>21.1</v>
      </c>
      <c r="I26" s="4">
        <v>16.7</v>
      </c>
      <c r="J26" s="4">
        <v>24.5</v>
      </c>
      <c r="K26" s="4">
        <v>26.2</v>
      </c>
      <c r="L26" s="4">
        <v>17</v>
      </c>
      <c r="M26" s="4">
        <v>20</v>
      </c>
      <c r="N26" s="4">
        <v>18.100000000000001</v>
      </c>
      <c r="O26" s="4" t="s">
        <v>3</v>
      </c>
      <c r="P26" s="4" t="s">
        <v>51</v>
      </c>
      <c r="Q26" s="4"/>
      <c r="R26" s="4"/>
      <c r="S26" s="47">
        <f>SUM($N$89-D26)</f>
        <v>-16.7</v>
      </c>
      <c r="T26" s="47">
        <f t="shared" ref="T26:AB26" si="51">SUM($N$89-E26)</f>
        <v>-10.9</v>
      </c>
      <c r="U26" s="47">
        <f t="shared" si="51"/>
        <v>-13</v>
      </c>
      <c r="V26" s="47">
        <f t="shared" si="51"/>
        <v>-20.9</v>
      </c>
      <c r="W26" s="47">
        <f t="shared" si="51"/>
        <v>-21.1</v>
      </c>
      <c r="X26" s="47">
        <f t="shared" si="51"/>
        <v>-16.7</v>
      </c>
      <c r="Y26" s="47">
        <f t="shared" si="51"/>
        <v>-24.5</v>
      </c>
      <c r="Z26" s="47">
        <f t="shared" si="51"/>
        <v>-26.2</v>
      </c>
      <c r="AA26" s="47">
        <f t="shared" si="51"/>
        <v>-17</v>
      </c>
      <c r="AB26" s="47">
        <f t="shared" si="51"/>
        <v>-20</v>
      </c>
      <c r="AC26" s="47">
        <f t="shared" si="15"/>
        <v>-18.7</v>
      </c>
      <c r="AD26" s="47">
        <f t="shared" si="2"/>
        <v>4.7888759989514602</v>
      </c>
      <c r="AE26" s="48"/>
      <c r="AF26" s="47">
        <f t="shared" si="47"/>
        <v>0.4176345347922783</v>
      </c>
      <c r="AG26" s="47">
        <f t="shared" si="29"/>
        <v>1.628774685689885</v>
      </c>
      <c r="AH26" s="47">
        <f t="shared" si="16"/>
        <v>1.190258424157993</v>
      </c>
      <c r="AI26" s="47">
        <f t="shared" si="30"/>
        <v>-0.45939798827150596</v>
      </c>
      <c r="AJ26" s="47">
        <f t="shared" si="18"/>
        <v>-0.5011614417507344</v>
      </c>
      <c r="AK26" s="47">
        <f t="shared" si="19"/>
        <v>0.4176345347922783</v>
      </c>
      <c r="AL26" s="47">
        <f t="shared" si="34"/>
        <v>-1.2111401508976072</v>
      </c>
      <c r="AM26" s="47">
        <f t="shared" si="21"/>
        <v>-1.5661295054710436</v>
      </c>
      <c r="AN26" s="47">
        <f t="shared" si="22"/>
        <v>0.35498935457343639</v>
      </c>
      <c r="AO26" s="47">
        <f t="shared" si="23"/>
        <v>-0.27146244761498101</v>
      </c>
    </row>
    <row r="27" spans="1:41" ht="35" thickBot="1" x14ac:dyDescent="0.25">
      <c r="A27" s="5"/>
      <c r="B27" s="5"/>
      <c r="C27" s="19" t="s">
        <v>52</v>
      </c>
      <c r="D27" s="4">
        <v>6</v>
      </c>
      <c r="E27" s="4">
        <v>14.7</v>
      </c>
      <c r="F27" s="4">
        <v>15.4</v>
      </c>
      <c r="G27" s="4">
        <v>21</v>
      </c>
      <c r="H27" s="4" t="s">
        <v>53</v>
      </c>
      <c r="I27" s="4">
        <v>14.2</v>
      </c>
      <c r="J27" s="4">
        <v>5</v>
      </c>
      <c r="K27" s="4">
        <v>15.2</v>
      </c>
      <c r="L27" s="4">
        <v>7.2</v>
      </c>
      <c r="M27" s="4">
        <v>20.8</v>
      </c>
      <c r="N27" s="4">
        <v>16</v>
      </c>
      <c r="O27" s="4" t="s">
        <v>3</v>
      </c>
      <c r="P27" s="4" t="s">
        <v>54</v>
      </c>
      <c r="Q27" s="4"/>
      <c r="R27" s="4"/>
      <c r="S27" s="47">
        <f>SUM($N$90-D27)</f>
        <v>-6</v>
      </c>
      <c r="T27" s="47">
        <f t="shared" ref="T27:AB27" si="52">SUM($N$90-E27)</f>
        <v>-14.7</v>
      </c>
      <c r="U27" s="47">
        <f t="shared" si="52"/>
        <v>-15.4</v>
      </c>
      <c r="V27" s="47">
        <f t="shared" si="52"/>
        <v>-21</v>
      </c>
      <c r="W27" s="47"/>
      <c r="X27" s="47">
        <f t="shared" si="52"/>
        <v>-14.2</v>
      </c>
      <c r="Y27" s="47">
        <f t="shared" si="52"/>
        <v>-5</v>
      </c>
      <c r="Z27" s="47">
        <f t="shared" si="52"/>
        <v>-15.2</v>
      </c>
      <c r="AA27" s="47">
        <f t="shared" si="52"/>
        <v>-7.2</v>
      </c>
      <c r="AB27" s="47">
        <f t="shared" si="52"/>
        <v>-20.8</v>
      </c>
      <c r="AC27" s="47">
        <f t="shared" si="15"/>
        <v>-13.277777777777779</v>
      </c>
      <c r="AD27" s="47">
        <f t="shared" si="2"/>
        <v>5.9761563269750937</v>
      </c>
      <c r="AE27" s="48"/>
      <c r="AF27" s="47">
        <f t="shared" si="47"/>
        <v>1.217802443508287</v>
      </c>
      <c r="AG27" s="47">
        <f t="shared" si="29"/>
        <v>-0.23798276758635201</v>
      </c>
      <c r="AH27" s="47">
        <f t="shared" si="16"/>
        <v>-0.35511491100775994</v>
      </c>
      <c r="AI27" s="47">
        <f t="shared" si="30"/>
        <v>-1.2921720583790219</v>
      </c>
      <c r="AJ27" s="47">
        <f t="shared" si="18"/>
        <v>2.2217922442632108</v>
      </c>
      <c r="AK27" s="47">
        <f t="shared" si="19"/>
        <v>-0.15431695085677502</v>
      </c>
      <c r="AL27" s="47">
        <f t="shared" si="34"/>
        <v>1.385134076967441</v>
      </c>
      <c r="AM27" s="47">
        <f t="shared" si="21"/>
        <v>-0.32164858431592896</v>
      </c>
      <c r="AN27" s="47">
        <f t="shared" si="22"/>
        <v>1.0170044833573022</v>
      </c>
      <c r="AO27" s="47">
        <f t="shared" si="23"/>
        <v>-1.2587057316871912</v>
      </c>
    </row>
    <row r="28" spans="1:41" ht="52" thickBot="1" x14ac:dyDescent="0.25">
      <c r="A28" s="5"/>
      <c r="B28" s="5"/>
      <c r="C28" s="17" t="s">
        <v>55</v>
      </c>
      <c r="D28" s="4">
        <v>38</v>
      </c>
      <c r="E28" s="4">
        <v>43</v>
      </c>
      <c r="F28" s="4">
        <v>33</v>
      </c>
      <c r="G28" s="4">
        <v>37</v>
      </c>
      <c r="H28" s="4">
        <v>44</v>
      </c>
      <c r="I28" s="4">
        <v>18</v>
      </c>
      <c r="J28" s="4">
        <v>36</v>
      </c>
      <c r="K28" s="4">
        <v>53</v>
      </c>
      <c r="L28" s="4">
        <v>23</v>
      </c>
      <c r="M28" s="4">
        <v>24</v>
      </c>
      <c r="N28" s="4">
        <v>34</v>
      </c>
      <c r="O28" s="4" t="s">
        <v>3</v>
      </c>
      <c r="P28" s="4" t="s">
        <v>49</v>
      </c>
      <c r="Q28" s="4"/>
      <c r="R28" s="4"/>
      <c r="S28" s="47">
        <f>SUM($N$91-D28)</f>
        <v>-38</v>
      </c>
      <c r="T28" s="47">
        <f t="shared" ref="T28:AB28" si="53">SUM($N$91-E28)</f>
        <v>-43</v>
      </c>
      <c r="U28" s="47">
        <f t="shared" si="53"/>
        <v>-33</v>
      </c>
      <c r="V28" s="47">
        <f t="shared" si="53"/>
        <v>-37</v>
      </c>
      <c r="W28" s="47">
        <f t="shared" si="53"/>
        <v>-44</v>
      </c>
      <c r="X28" s="47">
        <f t="shared" si="53"/>
        <v>-18</v>
      </c>
      <c r="Y28" s="47">
        <f t="shared" si="53"/>
        <v>-36</v>
      </c>
      <c r="Z28" s="47">
        <f t="shared" si="53"/>
        <v>-53</v>
      </c>
      <c r="AA28" s="47">
        <f t="shared" si="53"/>
        <v>-23</v>
      </c>
      <c r="AB28" s="47">
        <f t="shared" si="53"/>
        <v>-24</v>
      </c>
      <c r="AC28" s="47">
        <f t="shared" si="15"/>
        <v>-34.9</v>
      </c>
      <c r="AD28" s="47">
        <f t="shared" si="2"/>
        <v>10.754327294422255</v>
      </c>
      <c r="AE28" s="48"/>
      <c r="AF28" s="47">
        <f t="shared" si="47"/>
        <v>-0.28825605871301874</v>
      </c>
      <c r="AG28" s="47">
        <f t="shared" si="29"/>
        <v>-0.75318518566950032</v>
      </c>
      <c r="AH28" s="47">
        <f t="shared" si="16"/>
        <v>0.17667306824346288</v>
      </c>
      <c r="AI28" s="47">
        <f t="shared" si="30"/>
        <v>-0.19527023332172241</v>
      </c>
      <c r="AJ28" s="47">
        <f t="shared" si="18"/>
        <v>-0.84617101106079662</v>
      </c>
      <c r="AK28" s="47">
        <f t="shared" si="19"/>
        <v>1.5714604491129076</v>
      </c>
      <c r="AL28" s="47">
        <f t="shared" si="34"/>
        <v>-0.10228440793042608</v>
      </c>
      <c r="AM28" s="47">
        <f t="shared" si="21"/>
        <v>-1.6830434395824636</v>
      </c>
      <c r="AN28" s="47">
        <f t="shared" si="22"/>
        <v>1.1065313221564261</v>
      </c>
      <c r="AO28" s="47">
        <f t="shared" si="23"/>
        <v>1.0135454967651298</v>
      </c>
    </row>
    <row r="29" spans="1:41" ht="52" thickBot="1" x14ac:dyDescent="0.25">
      <c r="A29" s="5"/>
      <c r="B29" s="5"/>
      <c r="C29" s="17" t="s">
        <v>56</v>
      </c>
      <c r="D29" s="4">
        <v>29</v>
      </c>
      <c r="E29" s="4">
        <v>27</v>
      </c>
      <c r="F29" s="4">
        <v>27</v>
      </c>
      <c r="G29" s="4">
        <v>31</v>
      </c>
      <c r="H29" s="4">
        <v>38</v>
      </c>
      <c r="I29" s="4">
        <v>16</v>
      </c>
      <c r="J29" s="4">
        <v>33</v>
      </c>
      <c r="K29" s="4">
        <v>38</v>
      </c>
      <c r="L29" s="4">
        <v>23</v>
      </c>
      <c r="M29" s="4">
        <v>18</v>
      </c>
      <c r="N29" s="4">
        <v>28</v>
      </c>
      <c r="O29" s="4" t="s">
        <v>3</v>
      </c>
      <c r="P29" s="4" t="s">
        <v>49</v>
      </c>
      <c r="Q29" s="4"/>
      <c r="R29" s="4"/>
      <c r="S29" s="47">
        <f>SUM($N$92-D29)</f>
        <v>-29</v>
      </c>
      <c r="T29" s="47">
        <f t="shared" ref="T29:AB29" si="54">SUM($N$92-E29)</f>
        <v>-27</v>
      </c>
      <c r="U29" s="47">
        <f t="shared" si="54"/>
        <v>-27</v>
      </c>
      <c r="V29" s="47">
        <f t="shared" si="54"/>
        <v>-31</v>
      </c>
      <c r="W29" s="47">
        <f t="shared" si="54"/>
        <v>-38</v>
      </c>
      <c r="X29" s="47">
        <f t="shared" si="54"/>
        <v>-16</v>
      </c>
      <c r="Y29" s="47">
        <f t="shared" si="54"/>
        <v>-33</v>
      </c>
      <c r="Z29" s="47">
        <f t="shared" si="54"/>
        <v>-38</v>
      </c>
      <c r="AA29" s="47">
        <f t="shared" si="54"/>
        <v>-23</v>
      </c>
      <c r="AB29" s="47">
        <f t="shared" si="54"/>
        <v>-18</v>
      </c>
      <c r="AC29" s="47">
        <f t="shared" si="15"/>
        <v>-28</v>
      </c>
      <c r="AD29" s="47">
        <f t="shared" si="2"/>
        <v>7.4981479194679945</v>
      </c>
      <c r="AE29" s="48"/>
      <c r="AF29" s="47">
        <f t="shared" si="47"/>
        <v>-0.13336626734231613</v>
      </c>
      <c r="AG29" s="47">
        <f t="shared" si="29"/>
        <v>0.13336626734231613</v>
      </c>
      <c r="AH29" s="47">
        <f t="shared" si="16"/>
        <v>0.13336626734231613</v>
      </c>
      <c r="AI29" s="47">
        <f t="shared" si="30"/>
        <v>-0.40009880202694836</v>
      </c>
      <c r="AJ29" s="47">
        <f t="shared" si="18"/>
        <v>-1.3336626734231614</v>
      </c>
      <c r="AK29" s="47">
        <f t="shared" si="19"/>
        <v>1.6003952081077935</v>
      </c>
      <c r="AL29" s="47">
        <f t="shared" si="34"/>
        <v>-0.66683133671158068</v>
      </c>
      <c r="AM29" s="47">
        <f t="shared" si="21"/>
        <v>-1.3336626734231614</v>
      </c>
      <c r="AN29" s="47">
        <f t="shared" si="22"/>
        <v>0.66683133671158068</v>
      </c>
      <c r="AO29" s="47">
        <f t="shared" si="23"/>
        <v>1.3336626734231614</v>
      </c>
    </row>
    <row r="30" spans="1:41" ht="120" thickBot="1" x14ac:dyDescent="0.25">
      <c r="A30" s="7"/>
      <c r="B30" s="7"/>
      <c r="C30" s="17" t="s">
        <v>57</v>
      </c>
      <c r="D30" s="4">
        <v>81</v>
      </c>
      <c r="E30" s="4">
        <v>87</v>
      </c>
      <c r="F30" s="4">
        <v>80</v>
      </c>
      <c r="G30" s="4">
        <v>76</v>
      </c>
      <c r="H30" s="4">
        <v>68</v>
      </c>
      <c r="I30" s="4">
        <v>71</v>
      </c>
      <c r="J30" s="4">
        <v>74</v>
      </c>
      <c r="K30" s="4">
        <v>85</v>
      </c>
      <c r="L30" s="4">
        <v>72</v>
      </c>
      <c r="M30" s="4">
        <v>76</v>
      </c>
      <c r="N30" s="4">
        <v>76</v>
      </c>
      <c r="O30" s="4" t="s">
        <v>3</v>
      </c>
      <c r="P30" s="4" t="s">
        <v>8</v>
      </c>
      <c r="Q30" s="4"/>
      <c r="R30" s="4"/>
      <c r="S30" s="4">
        <f>SUM(D30-$N$93)</f>
        <v>81</v>
      </c>
      <c r="T30" s="4">
        <f t="shared" ref="T30:AB30" si="55">SUM(E30-$N$93)</f>
        <v>87</v>
      </c>
      <c r="U30" s="4">
        <f t="shared" si="55"/>
        <v>80</v>
      </c>
      <c r="V30" s="4">
        <f t="shared" si="55"/>
        <v>76</v>
      </c>
      <c r="W30" s="4">
        <f t="shared" si="55"/>
        <v>68</v>
      </c>
      <c r="X30" s="4">
        <f t="shared" si="55"/>
        <v>71</v>
      </c>
      <c r="Y30" s="4">
        <f t="shared" si="55"/>
        <v>74</v>
      </c>
      <c r="Z30" s="4">
        <f t="shared" si="55"/>
        <v>85</v>
      </c>
      <c r="AA30" s="4">
        <f t="shared" si="55"/>
        <v>72</v>
      </c>
      <c r="AB30" s="4">
        <f t="shared" si="55"/>
        <v>76</v>
      </c>
      <c r="AC30" s="47">
        <f t="shared" si="15"/>
        <v>77</v>
      </c>
      <c r="AD30" s="47">
        <f t="shared" si="2"/>
        <v>6.164414002968976</v>
      </c>
      <c r="AE30" s="48"/>
      <c r="AF30" s="47">
        <f t="shared" si="47"/>
        <v>0.64888568452305018</v>
      </c>
      <c r="AG30" s="47">
        <f>SUM(T30-AC30)/AD30</f>
        <v>1.6222142113076254</v>
      </c>
      <c r="AH30" s="47">
        <f t="shared" si="16"/>
        <v>0.48666426339228763</v>
      </c>
      <c r="AI30" s="47">
        <f t="shared" si="30"/>
        <v>-0.16222142113076254</v>
      </c>
      <c r="AJ30" s="47">
        <f t="shared" si="18"/>
        <v>-1.459992790176863</v>
      </c>
      <c r="AK30" s="47">
        <f t="shared" si="19"/>
        <v>-0.97332852678457527</v>
      </c>
      <c r="AL30" s="47">
        <f t="shared" si="34"/>
        <v>-0.48666426339228763</v>
      </c>
      <c r="AM30" s="47">
        <f t="shared" si="21"/>
        <v>1.2977713690461004</v>
      </c>
      <c r="AN30" s="47">
        <f t="shared" si="22"/>
        <v>-0.81110710565381272</v>
      </c>
      <c r="AO30" s="47">
        <f t="shared" si="23"/>
        <v>-0.16222142113076254</v>
      </c>
    </row>
    <row r="31" spans="1:41" ht="35" thickBot="1" x14ac:dyDescent="0.25">
      <c r="A31" s="20" t="s">
        <v>58</v>
      </c>
      <c r="B31" s="21" t="s">
        <v>59</v>
      </c>
      <c r="C31" s="22" t="s">
        <v>60</v>
      </c>
      <c r="D31" s="4">
        <v>35</v>
      </c>
      <c r="E31" s="4">
        <v>30.8</v>
      </c>
      <c r="F31" s="4">
        <v>43.2</v>
      </c>
      <c r="G31" s="4">
        <v>35.4</v>
      </c>
      <c r="H31" s="4">
        <v>23.8</v>
      </c>
      <c r="I31" s="4">
        <v>19</v>
      </c>
      <c r="J31" s="4">
        <v>38.4</v>
      </c>
      <c r="K31" s="4">
        <v>38.5</v>
      </c>
      <c r="L31" s="4">
        <v>25.5</v>
      </c>
      <c r="M31" s="4">
        <v>39.700000000000003</v>
      </c>
      <c r="N31" s="4">
        <v>36.4</v>
      </c>
      <c r="O31" s="4" t="s">
        <v>3</v>
      </c>
      <c r="P31" s="4" t="s">
        <v>4</v>
      </c>
      <c r="Q31" s="4"/>
      <c r="R31" s="4"/>
      <c r="S31" s="47">
        <f>SUM($N$94-D31)</f>
        <v>-35</v>
      </c>
      <c r="T31" s="47">
        <f t="shared" ref="T31:AB31" si="56">SUM($N$94-E31)</f>
        <v>-30.8</v>
      </c>
      <c r="U31" s="47">
        <f t="shared" si="56"/>
        <v>-43.2</v>
      </c>
      <c r="V31" s="47">
        <f t="shared" si="56"/>
        <v>-35.4</v>
      </c>
      <c r="W31" s="47">
        <f t="shared" si="56"/>
        <v>-23.8</v>
      </c>
      <c r="X31" s="47">
        <f t="shared" si="56"/>
        <v>-19</v>
      </c>
      <c r="Y31" s="47">
        <f t="shared" si="56"/>
        <v>-38.4</v>
      </c>
      <c r="Z31" s="47">
        <f t="shared" si="56"/>
        <v>-38.5</v>
      </c>
      <c r="AA31" s="47">
        <f t="shared" si="56"/>
        <v>-25.5</v>
      </c>
      <c r="AB31" s="47">
        <f t="shared" si="56"/>
        <v>-39.700000000000003</v>
      </c>
      <c r="AC31" s="47">
        <f t="shared" si="15"/>
        <v>-32.93</v>
      </c>
      <c r="AD31" s="47">
        <f t="shared" si="2"/>
        <v>7.8865638201240076</v>
      </c>
      <c r="AE31" s="48"/>
      <c r="AF31" s="47">
        <f t="shared" si="47"/>
        <v>-0.26247172370786087</v>
      </c>
      <c r="AG31" s="47">
        <f t="shared" ref="AG31:AG59" si="57">SUM(T31-AC31)/AD31</f>
        <v>0.2700795997573639</v>
      </c>
      <c r="AH31" s="47">
        <f t="shared" si="16"/>
        <v>-1.3022147838066336</v>
      </c>
      <c r="AI31" s="47">
        <f t="shared" si="30"/>
        <v>-0.31319089737121542</v>
      </c>
      <c r="AJ31" s="47">
        <f t="shared" si="18"/>
        <v>1.1576651388660721</v>
      </c>
      <c r="AK31" s="47">
        <f t="shared" si="19"/>
        <v>1.7662952228263291</v>
      </c>
      <c r="AL31" s="47">
        <f t="shared" si="34"/>
        <v>-0.69358469984637605</v>
      </c>
      <c r="AM31" s="47">
        <f t="shared" si="21"/>
        <v>-0.70626449326221497</v>
      </c>
      <c r="AN31" s="47">
        <f t="shared" si="22"/>
        <v>0.9421086507968145</v>
      </c>
      <c r="AO31" s="47">
        <f t="shared" si="23"/>
        <v>-0.8584220142522796</v>
      </c>
    </row>
    <row r="32" spans="1:41" ht="35" thickBot="1" x14ac:dyDescent="0.25">
      <c r="A32" s="23"/>
      <c r="B32" s="24"/>
      <c r="C32" s="22" t="s">
        <v>61</v>
      </c>
      <c r="D32" s="4">
        <v>37.299999999999997</v>
      </c>
      <c r="E32" s="4">
        <v>36.299999999999997</v>
      </c>
      <c r="F32" s="4">
        <v>26.9</v>
      </c>
      <c r="G32" s="4">
        <v>30.9</v>
      </c>
      <c r="H32" s="4">
        <v>18.3</v>
      </c>
      <c r="I32" s="4">
        <v>12.6</v>
      </c>
      <c r="J32" s="4">
        <v>35.799999999999997</v>
      </c>
      <c r="K32" s="4">
        <v>32.700000000000003</v>
      </c>
      <c r="L32" s="4">
        <v>28.8</v>
      </c>
      <c r="M32" s="4">
        <v>32.200000000000003</v>
      </c>
      <c r="N32" s="4">
        <v>30.2</v>
      </c>
      <c r="O32" s="4" t="s">
        <v>3</v>
      </c>
      <c r="P32" s="4" t="s">
        <v>6</v>
      </c>
      <c r="Q32" s="4"/>
      <c r="R32" s="4"/>
      <c r="S32" s="47">
        <f>SUM($N$95-D32)</f>
        <v>-37.299999999999997</v>
      </c>
      <c r="T32" s="47">
        <f t="shared" ref="T32:AB32" si="58">SUM($N$95-E32)</f>
        <v>-36.299999999999997</v>
      </c>
      <c r="U32" s="47">
        <f t="shared" si="58"/>
        <v>-26.9</v>
      </c>
      <c r="V32" s="47">
        <f t="shared" si="58"/>
        <v>-30.9</v>
      </c>
      <c r="W32" s="47">
        <f t="shared" si="58"/>
        <v>-18.3</v>
      </c>
      <c r="X32" s="47">
        <f t="shared" si="58"/>
        <v>-12.6</v>
      </c>
      <c r="Y32" s="47">
        <f t="shared" si="58"/>
        <v>-35.799999999999997</v>
      </c>
      <c r="Z32" s="47">
        <f t="shared" si="58"/>
        <v>-32.700000000000003</v>
      </c>
      <c r="AA32" s="47">
        <f t="shared" si="58"/>
        <v>-28.8</v>
      </c>
      <c r="AB32" s="47">
        <f t="shared" si="58"/>
        <v>-32.200000000000003</v>
      </c>
      <c r="AC32" s="47">
        <f t="shared" si="15"/>
        <v>-29.18</v>
      </c>
      <c r="AD32" s="47">
        <f t="shared" si="2"/>
        <v>8.0521632704095936</v>
      </c>
      <c r="AE32" s="48"/>
      <c r="AF32" s="47">
        <f t="shared" si="47"/>
        <v>-1.0084246589782515</v>
      </c>
      <c r="AG32" s="47">
        <f t="shared" si="57"/>
        <v>-0.88423443004004321</v>
      </c>
      <c r="AH32" s="47">
        <f t="shared" si="16"/>
        <v>0.2831537219791152</v>
      </c>
      <c r="AI32" s="47">
        <f t="shared" si="30"/>
        <v>-0.21360719377371826</v>
      </c>
      <c r="AJ32" s="47">
        <f t="shared" si="18"/>
        <v>1.3511896908477068</v>
      </c>
      <c r="AK32" s="47">
        <f t="shared" si="19"/>
        <v>2.0590739957954947</v>
      </c>
      <c r="AL32" s="47">
        <f t="shared" si="34"/>
        <v>-0.822139315570939</v>
      </c>
      <c r="AM32" s="47">
        <f t="shared" si="21"/>
        <v>-0.43714960586249385</v>
      </c>
      <c r="AN32" s="47">
        <f t="shared" si="22"/>
        <v>4.7192286996519055E-2</v>
      </c>
      <c r="AO32" s="47">
        <f t="shared" si="23"/>
        <v>-0.37505449139338964</v>
      </c>
    </row>
    <row r="33" spans="1:41" ht="120" thickBot="1" x14ac:dyDescent="0.25">
      <c r="A33" s="23"/>
      <c r="B33" s="24"/>
      <c r="C33" s="22" t="s">
        <v>62</v>
      </c>
      <c r="D33" s="4">
        <v>6</v>
      </c>
      <c r="E33" s="4">
        <v>5</v>
      </c>
      <c r="F33" s="4">
        <v>23</v>
      </c>
      <c r="G33" s="4">
        <v>7</v>
      </c>
      <c r="H33" s="4">
        <v>72</v>
      </c>
      <c r="I33" s="4">
        <v>43</v>
      </c>
      <c r="J33" s="4">
        <v>35</v>
      </c>
      <c r="K33" s="4">
        <v>4</v>
      </c>
      <c r="L33" s="4">
        <v>42</v>
      </c>
      <c r="M33" s="4">
        <v>11</v>
      </c>
      <c r="N33" s="4">
        <v>27</v>
      </c>
      <c r="O33" s="4" t="s">
        <v>3</v>
      </c>
      <c r="P33" s="4" t="s">
        <v>8</v>
      </c>
      <c r="Q33" s="4"/>
      <c r="R33" s="4"/>
      <c r="S33" s="4">
        <f>SUM(D33-$N$96)</f>
        <v>6</v>
      </c>
      <c r="T33" s="4">
        <f t="shared" ref="T33:AB33" si="59">SUM(E33-$N$96)</f>
        <v>5</v>
      </c>
      <c r="U33" s="4">
        <f t="shared" si="59"/>
        <v>23</v>
      </c>
      <c r="V33" s="4">
        <f t="shared" si="59"/>
        <v>7</v>
      </c>
      <c r="W33" s="4">
        <f t="shared" si="59"/>
        <v>72</v>
      </c>
      <c r="X33" s="4">
        <f t="shared" si="59"/>
        <v>43</v>
      </c>
      <c r="Y33" s="4">
        <f t="shared" si="59"/>
        <v>35</v>
      </c>
      <c r="Z33" s="4">
        <f t="shared" si="59"/>
        <v>4</v>
      </c>
      <c r="AA33" s="4">
        <f t="shared" si="59"/>
        <v>42</v>
      </c>
      <c r="AB33" s="4">
        <f t="shared" si="59"/>
        <v>11</v>
      </c>
      <c r="AC33" s="47">
        <f t="shared" si="15"/>
        <v>24.8</v>
      </c>
      <c r="AD33" s="47">
        <f t="shared" si="2"/>
        <v>22.724436186625184</v>
      </c>
      <c r="AE33" s="48"/>
      <c r="AF33" s="47">
        <f t="shared" si="47"/>
        <v>-0.82730325388953019</v>
      </c>
      <c r="AG33" s="47">
        <f t="shared" si="57"/>
        <v>-0.8713087461176966</v>
      </c>
      <c r="AH33" s="47">
        <f t="shared" si="16"/>
        <v>-7.9209886010699726E-2</v>
      </c>
      <c r="AI33" s="47">
        <f t="shared" si="30"/>
        <v>-0.78329776166136367</v>
      </c>
      <c r="AJ33" s="47">
        <f t="shared" si="18"/>
        <v>2.0770592331694586</v>
      </c>
      <c r="AK33" s="47">
        <f t="shared" si="19"/>
        <v>0.80089995855263019</v>
      </c>
      <c r="AL33" s="47">
        <f t="shared" si="34"/>
        <v>0.44885602072729824</v>
      </c>
      <c r="AM33" s="47">
        <f t="shared" si="21"/>
        <v>-0.91531423834586312</v>
      </c>
      <c r="AN33" s="47">
        <f t="shared" si="22"/>
        <v>0.75689446632446367</v>
      </c>
      <c r="AO33" s="47">
        <f t="shared" si="23"/>
        <v>-0.6072757927486977</v>
      </c>
    </row>
    <row r="34" spans="1:41" ht="49" thickBot="1" x14ac:dyDescent="0.25">
      <c r="A34" s="25"/>
      <c r="B34" s="26"/>
      <c r="C34" s="22" t="s">
        <v>63</v>
      </c>
      <c r="D34" s="47">
        <v>0.05</v>
      </c>
      <c r="E34" s="47">
        <v>0.02</v>
      </c>
      <c r="F34" s="47">
        <v>0.12</v>
      </c>
      <c r="G34" s="47">
        <v>0.04</v>
      </c>
      <c r="H34" s="47">
        <v>0.06</v>
      </c>
      <c r="I34" s="47">
        <v>0.04</v>
      </c>
      <c r="J34" s="47">
        <v>0.1</v>
      </c>
      <c r="K34" s="47">
        <v>0.04</v>
      </c>
      <c r="L34" s="47">
        <v>0.08</v>
      </c>
      <c r="M34" s="47">
        <v>0.12</v>
      </c>
      <c r="N34" s="47">
        <v>7.0000000000000007E-2</v>
      </c>
      <c r="O34" s="4" t="s">
        <v>3</v>
      </c>
      <c r="P34" s="4" t="s">
        <v>10</v>
      </c>
      <c r="Q34" s="4"/>
      <c r="R34" s="4"/>
      <c r="S34" s="4">
        <f>SUM(D34-$N$97)</f>
        <v>0.05</v>
      </c>
      <c r="T34" s="4">
        <f t="shared" ref="T34:AB34" si="60">SUM(E34-$N$97)</f>
        <v>0.02</v>
      </c>
      <c r="U34" s="4">
        <f t="shared" si="60"/>
        <v>0.12</v>
      </c>
      <c r="V34" s="4">
        <f t="shared" si="60"/>
        <v>0.04</v>
      </c>
      <c r="W34" s="4">
        <f t="shared" si="60"/>
        <v>0.06</v>
      </c>
      <c r="X34" s="4">
        <f t="shared" si="60"/>
        <v>0.04</v>
      </c>
      <c r="Y34" s="4">
        <f t="shared" si="60"/>
        <v>0.1</v>
      </c>
      <c r="Z34" s="4">
        <f t="shared" si="60"/>
        <v>0.04</v>
      </c>
      <c r="AA34" s="4">
        <f t="shared" si="60"/>
        <v>0.08</v>
      </c>
      <c r="AB34" s="4">
        <f t="shared" si="60"/>
        <v>0.12</v>
      </c>
      <c r="AC34" s="47">
        <f t="shared" si="15"/>
        <v>6.7000000000000004E-2</v>
      </c>
      <c r="AD34" s="47">
        <f t="shared" si="2"/>
        <v>3.5916569992135945E-2</v>
      </c>
      <c r="AE34" s="48"/>
      <c r="AF34" s="47">
        <f t="shared" si="47"/>
        <v>-0.47331913943124881</v>
      </c>
      <c r="AG34" s="47">
        <f t="shared" si="57"/>
        <v>-1.3085882090158054</v>
      </c>
      <c r="AH34" s="47">
        <f t="shared" si="16"/>
        <v>1.4756420229327165</v>
      </c>
      <c r="AI34" s="47">
        <f t="shared" si="30"/>
        <v>-0.75174216262610116</v>
      </c>
      <c r="AJ34" s="47">
        <f t="shared" si="18"/>
        <v>-0.19489611623639674</v>
      </c>
      <c r="AK34" s="47">
        <f t="shared" si="19"/>
        <v>-0.75174216262610116</v>
      </c>
      <c r="AL34" s="47">
        <f t="shared" si="34"/>
        <v>0.91879597654301237</v>
      </c>
      <c r="AM34" s="47">
        <f t="shared" si="21"/>
        <v>-0.75174216262610116</v>
      </c>
      <c r="AN34" s="47">
        <f t="shared" si="22"/>
        <v>0.36194993015330784</v>
      </c>
      <c r="AO34" s="47">
        <f t="shared" si="23"/>
        <v>1.4756420229327165</v>
      </c>
    </row>
    <row r="35" spans="1:41" ht="69" thickBot="1" x14ac:dyDescent="0.25">
      <c r="A35" s="27" t="s">
        <v>64</v>
      </c>
      <c r="B35" s="28" t="s">
        <v>59</v>
      </c>
      <c r="C35" s="29" t="s">
        <v>65</v>
      </c>
      <c r="D35" s="4">
        <v>30</v>
      </c>
      <c r="E35" s="4">
        <v>28</v>
      </c>
      <c r="F35" s="4">
        <v>27</v>
      </c>
      <c r="G35" s="4">
        <v>29</v>
      </c>
      <c r="H35" s="4">
        <v>35</v>
      </c>
      <c r="I35" s="4">
        <v>43</v>
      </c>
      <c r="J35" s="4">
        <v>46</v>
      </c>
      <c r="K35" s="4">
        <v>20</v>
      </c>
      <c r="L35" s="4">
        <v>28</v>
      </c>
      <c r="M35" s="4">
        <v>20</v>
      </c>
      <c r="N35" s="4">
        <v>30</v>
      </c>
      <c r="O35" s="4" t="s">
        <v>3</v>
      </c>
      <c r="P35" s="4" t="s">
        <v>13</v>
      </c>
      <c r="Q35" s="4"/>
      <c r="R35" s="4"/>
      <c r="S35" s="4">
        <f>SUM(D35-$N$98)</f>
        <v>30</v>
      </c>
      <c r="T35" s="4">
        <f t="shared" ref="T35:AB35" si="61">SUM(E35-$N$98)</f>
        <v>28</v>
      </c>
      <c r="U35" s="4">
        <f t="shared" si="61"/>
        <v>27</v>
      </c>
      <c r="V35" s="4">
        <f t="shared" si="61"/>
        <v>29</v>
      </c>
      <c r="W35" s="4">
        <f t="shared" si="61"/>
        <v>35</v>
      </c>
      <c r="X35" s="4">
        <f t="shared" si="61"/>
        <v>43</v>
      </c>
      <c r="Y35" s="4">
        <f t="shared" si="61"/>
        <v>46</v>
      </c>
      <c r="Z35" s="4">
        <f t="shared" si="61"/>
        <v>20</v>
      </c>
      <c r="AA35" s="4">
        <f t="shared" si="61"/>
        <v>28</v>
      </c>
      <c r="AB35" s="4">
        <f t="shared" si="61"/>
        <v>20</v>
      </c>
      <c r="AC35" s="47">
        <f t="shared" si="15"/>
        <v>30.6</v>
      </c>
      <c r="AD35" s="47">
        <f t="shared" si="2"/>
        <v>8.5919859300526191</v>
      </c>
      <c r="AE35" s="48"/>
      <c r="AF35" s="47">
        <f t="shared" si="47"/>
        <v>-6.9832516589831861E-2</v>
      </c>
      <c r="AG35" s="47">
        <f t="shared" si="57"/>
        <v>-0.30260757188927084</v>
      </c>
      <c r="AH35" s="47">
        <f t="shared" si="16"/>
        <v>-0.41899509953899033</v>
      </c>
      <c r="AI35" s="47">
        <f t="shared" si="30"/>
        <v>-0.18622004423955135</v>
      </c>
      <c r="AJ35" s="47">
        <f t="shared" si="18"/>
        <v>0.51210512165876554</v>
      </c>
      <c r="AK35" s="47">
        <f t="shared" si="19"/>
        <v>1.4432053428565215</v>
      </c>
      <c r="AL35" s="47">
        <f t="shared" si="34"/>
        <v>1.7923679258056799</v>
      </c>
      <c r="AM35" s="47">
        <f t="shared" si="21"/>
        <v>-1.2337077930870266</v>
      </c>
      <c r="AN35" s="47">
        <f t="shared" si="22"/>
        <v>-0.30260757188927084</v>
      </c>
      <c r="AO35" s="47">
        <f t="shared" si="23"/>
        <v>-1.2337077930870266</v>
      </c>
    </row>
    <row r="36" spans="1:41" ht="69" thickBot="1" x14ac:dyDescent="0.25">
      <c r="A36" s="30"/>
      <c r="B36" s="31"/>
      <c r="C36" s="29" t="s">
        <v>66</v>
      </c>
      <c r="D36" s="4">
        <v>50</v>
      </c>
      <c r="E36" s="4">
        <v>48</v>
      </c>
      <c r="F36" s="4">
        <v>48</v>
      </c>
      <c r="G36" s="4">
        <v>45</v>
      </c>
      <c r="H36" s="4">
        <v>44</v>
      </c>
      <c r="I36" s="4">
        <v>46</v>
      </c>
      <c r="J36" s="4">
        <v>49</v>
      </c>
      <c r="K36" s="4">
        <v>52</v>
      </c>
      <c r="L36" s="4">
        <v>32</v>
      </c>
      <c r="M36" s="4">
        <v>32</v>
      </c>
      <c r="N36" s="4">
        <v>44</v>
      </c>
      <c r="O36" s="4" t="s">
        <v>3</v>
      </c>
      <c r="P36" s="4" t="s">
        <v>13</v>
      </c>
      <c r="Q36" s="4"/>
      <c r="R36" s="4"/>
      <c r="S36" s="4">
        <f>SUM(D36-$N$99)</f>
        <v>50</v>
      </c>
      <c r="T36" s="4">
        <f t="shared" ref="T36:AB36" si="62">SUM(E36-$N$99)</f>
        <v>48</v>
      </c>
      <c r="U36" s="4">
        <f t="shared" si="62"/>
        <v>48</v>
      </c>
      <c r="V36" s="4">
        <f t="shared" si="62"/>
        <v>45</v>
      </c>
      <c r="W36" s="4">
        <f t="shared" si="62"/>
        <v>44</v>
      </c>
      <c r="X36" s="4">
        <f t="shared" si="62"/>
        <v>46</v>
      </c>
      <c r="Y36" s="4">
        <f t="shared" si="62"/>
        <v>49</v>
      </c>
      <c r="Z36" s="4">
        <f t="shared" si="62"/>
        <v>52</v>
      </c>
      <c r="AA36" s="4">
        <f t="shared" si="62"/>
        <v>32</v>
      </c>
      <c r="AB36" s="4">
        <f t="shared" si="62"/>
        <v>32</v>
      </c>
      <c r="AC36" s="47">
        <f t="shared" si="15"/>
        <v>44.6</v>
      </c>
      <c r="AD36" s="47">
        <f t="shared" si="2"/>
        <v>7.0427267446636153</v>
      </c>
      <c r="AE36" s="48"/>
      <c r="AF36" s="47">
        <f t="shared" si="47"/>
        <v>0.76674847623353604</v>
      </c>
      <c r="AG36" s="47">
        <f t="shared" si="57"/>
        <v>0.48276755911000407</v>
      </c>
      <c r="AH36" s="47">
        <f t="shared" si="16"/>
        <v>0.48276755911000407</v>
      </c>
      <c r="AI36" s="47">
        <f t="shared" si="30"/>
        <v>5.6796183424706187E-2</v>
      </c>
      <c r="AJ36" s="47">
        <f t="shared" si="18"/>
        <v>-8.519427513705978E-2</v>
      </c>
      <c r="AK36" s="47">
        <f t="shared" si="19"/>
        <v>0.19878664198647217</v>
      </c>
      <c r="AL36" s="47">
        <f>SUM(Y36-AC36)/AD36</f>
        <v>0.62475801767177008</v>
      </c>
      <c r="AM36" s="47">
        <f t="shared" si="21"/>
        <v>1.0507293933570681</v>
      </c>
      <c r="AN36" s="47">
        <f t="shared" si="22"/>
        <v>-1.7890797778782515</v>
      </c>
      <c r="AO36" s="47">
        <f t="shared" si="23"/>
        <v>-1.7890797778782515</v>
      </c>
    </row>
    <row r="37" spans="1:41" ht="69" thickBot="1" x14ac:dyDescent="0.25">
      <c r="A37" s="30"/>
      <c r="B37" s="31"/>
      <c r="C37" s="29" t="s">
        <v>67</v>
      </c>
      <c r="D37" s="4">
        <v>19</v>
      </c>
      <c r="E37" s="4">
        <v>18</v>
      </c>
      <c r="F37" s="4">
        <v>17</v>
      </c>
      <c r="G37" s="4">
        <v>14</v>
      </c>
      <c r="H37" s="4">
        <v>42</v>
      </c>
      <c r="I37" s="4">
        <v>36</v>
      </c>
      <c r="J37" s="4">
        <v>22</v>
      </c>
      <c r="K37" s="4">
        <v>17</v>
      </c>
      <c r="L37" s="4">
        <v>25</v>
      </c>
      <c r="M37" s="4">
        <v>18</v>
      </c>
      <c r="N37" s="4">
        <v>20</v>
      </c>
      <c r="O37" s="4" t="s">
        <v>3</v>
      </c>
      <c r="P37" s="4" t="s">
        <v>13</v>
      </c>
      <c r="Q37" s="4"/>
      <c r="R37" s="4"/>
      <c r="S37" s="4">
        <f>SUM(D37-$N$100)</f>
        <v>19</v>
      </c>
      <c r="T37" s="4">
        <f t="shared" ref="T37:AB37" si="63">SUM(E37-$N$100)</f>
        <v>18</v>
      </c>
      <c r="U37" s="4">
        <f t="shared" si="63"/>
        <v>17</v>
      </c>
      <c r="V37" s="4">
        <f t="shared" si="63"/>
        <v>14</v>
      </c>
      <c r="W37" s="4">
        <f t="shared" si="63"/>
        <v>42</v>
      </c>
      <c r="X37" s="4">
        <f t="shared" si="63"/>
        <v>36</v>
      </c>
      <c r="Y37" s="4">
        <f t="shared" si="63"/>
        <v>22</v>
      </c>
      <c r="Z37" s="4">
        <f t="shared" si="63"/>
        <v>17</v>
      </c>
      <c r="AA37" s="4">
        <f t="shared" si="63"/>
        <v>25</v>
      </c>
      <c r="AB37" s="4">
        <f t="shared" si="63"/>
        <v>18</v>
      </c>
      <c r="AC37" s="47">
        <f>AVERAGE(S37:AB37)</f>
        <v>22.8</v>
      </c>
      <c r="AD37" s="47">
        <f>_xlfn.STDEV.S(S37:AB37)</f>
        <v>9.1505919662791975</v>
      </c>
      <c r="AE37" s="48"/>
      <c r="AF37" s="47">
        <f>SUM(S37-AC37)/AD37</f>
        <v>-0.4152736799983392</v>
      </c>
      <c r="AG37" s="47">
        <f>SUM(T37-AC37)/AD37</f>
        <v>-0.52455622736632312</v>
      </c>
      <c r="AH37" s="47">
        <f t="shared" si="16"/>
        <v>-0.63383877473430716</v>
      </c>
      <c r="AI37" s="47">
        <f t="shared" si="30"/>
        <v>-0.96168641683825906</v>
      </c>
      <c r="AJ37" s="47">
        <f t="shared" si="18"/>
        <v>2.0982249094652921</v>
      </c>
      <c r="AK37" s="47">
        <f t="shared" si="19"/>
        <v>1.4425296252573883</v>
      </c>
      <c r="AL37" s="47">
        <f>SUM(Y37-AC37)/AD37</f>
        <v>-8.7426037894387257E-2</v>
      </c>
      <c r="AM37" s="47">
        <f t="shared" si="21"/>
        <v>-0.63383877473430716</v>
      </c>
      <c r="AN37" s="47">
        <f t="shared" si="22"/>
        <v>0.24042160420956465</v>
      </c>
      <c r="AO37" s="47">
        <f t="shared" si="23"/>
        <v>-0.52455622736632312</v>
      </c>
    </row>
    <row r="38" spans="1:41" ht="52" thickBot="1" x14ac:dyDescent="0.25">
      <c r="A38" s="30"/>
      <c r="B38" s="31"/>
      <c r="C38" s="29" t="s">
        <v>68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4">
        <v>0</v>
      </c>
      <c r="J38" s="4">
        <v>0</v>
      </c>
      <c r="K38" s="4">
        <v>1</v>
      </c>
      <c r="L38" s="4">
        <v>1</v>
      </c>
      <c r="M38" s="4">
        <v>0</v>
      </c>
      <c r="N38" s="4">
        <v>0.21</v>
      </c>
      <c r="O38" s="4" t="s">
        <v>3</v>
      </c>
      <c r="P38" s="14" t="s">
        <v>17</v>
      </c>
      <c r="Q38" s="4"/>
      <c r="R38" s="4"/>
      <c r="S38" s="4">
        <f>SUM(D38-$N$101)</f>
        <v>0</v>
      </c>
      <c r="T38" s="4">
        <f t="shared" ref="T38:AB38" si="64">SUM(E38-$N$101)</f>
        <v>0</v>
      </c>
      <c r="U38" s="4">
        <f t="shared" si="64"/>
        <v>0</v>
      </c>
      <c r="V38" s="4">
        <f t="shared" si="64"/>
        <v>0</v>
      </c>
      <c r="W38" s="4">
        <f t="shared" si="64"/>
        <v>1</v>
      </c>
      <c r="X38" s="4">
        <f t="shared" si="64"/>
        <v>0</v>
      </c>
      <c r="Y38" s="4">
        <f t="shared" si="64"/>
        <v>0</v>
      </c>
      <c r="Z38" s="4">
        <f t="shared" si="64"/>
        <v>1</v>
      </c>
      <c r="AA38" s="4">
        <f t="shared" si="64"/>
        <v>1</v>
      </c>
      <c r="AB38" s="4">
        <f t="shared" si="64"/>
        <v>0</v>
      </c>
      <c r="AC38" s="47">
        <f t="shared" si="15"/>
        <v>0.3</v>
      </c>
      <c r="AD38" s="47">
        <f t="shared" si="2"/>
        <v>0.48304589153964794</v>
      </c>
      <c r="AE38" s="48"/>
      <c r="AF38" s="47">
        <f t="shared" si="47"/>
        <v>-0.62105900340811881</v>
      </c>
      <c r="AG38" s="47">
        <f t="shared" si="57"/>
        <v>-0.62105900340811881</v>
      </c>
      <c r="AH38" s="47">
        <f t="shared" si="16"/>
        <v>-0.62105900340811881</v>
      </c>
      <c r="AI38" s="47">
        <f t="shared" si="30"/>
        <v>-0.62105900340811881</v>
      </c>
      <c r="AJ38" s="47">
        <f t="shared" si="18"/>
        <v>1.4491376746189437</v>
      </c>
      <c r="AK38" s="47">
        <f t="shared" si="19"/>
        <v>-0.62105900340811881</v>
      </c>
      <c r="AL38" s="47">
        <f>SUM(Y38-AC38)/AD38</f>
        <v>-0.62105900340811881</v>
      </c>
      <c r="AM38" s="47">
        <f t="shared" si="21"/>
        <v>1.4491376746189437</v>
      </c>
      <c r="AN38" s="47">
        <f t="shared" si="22"/>
        <v>1.4491376746189437</v>
      </c>
      <c r="AO38" s="47">
        <f t="shared" si="23"/>
        <v>-0.62105900340811881</v>
      </c>
    </row>
    <row r="39" spans="1:41" ht="120" thickBot="1" x14ac:dyDescent="0.25">
      <c r="A39" s="32"/>
      <c r="B39" s="33"/>
      <c r="C39" s="29" t="s">
        <v>69</v>
      </c>
      <c r="D39" s="4">
        <v>0</v>
      </c>
      <c r="E39" s="4">
        <v>0</v>
      </c>
      <c r="F39" s="4">
        <v>1</v>
      </c>
      <c r="G39" s="4">
        <v>0</v>
      </c>
      <c r="H39" s="4">
        <v>1</v>
      </c>
      <c r="I39" s="4">
        <v>0</v>
      </c>
      <c r="J39" s="4">
        <v>1</v>
      </c>
      <c r="K39" s="4">
        <v>0</v>
      </c>
      <c r="L39" s="4">
        <v>0</v>
      </c>
      <c r="M39" s="4">
        <v>0</v>
      </c>
      <c r="N39" s="4">
        <v>0.36</v>
      </c>
      <c r="O39" s="4" t="s">
        <v>19</v>
      </c>
      <c r="P39" s="4" t="s">
        <v>20</v>
      </c>
      <c r="Q39" s="4"/>
      <c r="R39" s="4"/>
      <c r="S39" s="4">
        <f>SUM(D39-$N$102)</f>
        <v>0</v>
      </c>
      <c r="T39" s="4">
        <f t="shared" ref="T39:AB39" si="65">SUM(E39-$N$102)</f>
        <v>0</v>
      </c>
      <c r="U39" s="4">
        <f t="shared" si="65"/>
        <v>1</v>
      </c>
      <c r="V39" s="4">
        <f t="shared" si="65"/>
        <v>0</v>
      </c>
      <c r="W39" s="4">
        <f t="shared" si="65"/>
        <v>1</v>
      </c>
      <c r="X39" s="4">
        <f t="shared" si="65"/>
        <v>0</v>
      </c>
      <c r="Y39" s="4">
        <f t="shared" si="65"/>
        <v>1</v>
      </c>
      <c r="Z39" s="4">
        <f t="shared" si="65"/>
        <v>0</v>
      </c>
      <c r="AA39" s="4">
        <f t="shared" si="65"/>
        <v>0</v>
      </c>
      <c r="AB39" s="4">
        <f t="shared" si="65"/>
        <v>0</v>
      </c>
      <c r="AC39" s="47">
        <f t="shared" si="15"/>
        <v>0.3</v>
      </c>
      <c r="AD39" s="47">
        <f t="shared" si="2"/>
        <v>0.48304589153964794</v>
      </c>
      <c r="AE39" s="48"/>
      <c r="AF39" s="47">
        <f t="shared" si="47"/>
        <v>-0.62105900340811881</v>
      </c>
      <c r="AG39" s="47">
        <f t="shared" si="57"/>
        <v>-0.62105900340811881</v>
      </c>
      <c r="AH39" s="47">
        <f t="shared" si="16"/>
        <v>1.4491376746189437</v>
      </c>
      <c r="AI39" s="47">
        <f t="shared" si="30"/>
        <v>-0.62105900340811881</v>
      </c>
      <c r="AJ39" s="47">
        <f t="shared" si="18"/>
        <v>1.4491376746189437</v>
      </c>
      <c r="AK39" s="47">
        <f t="shared" si="19"/>
        <v>-0.62105900340811881</v>
      </c>
      <c r="AL39" s="47">
        <f t="shared" ref="AL39:AL59" si="66">SUM(Y39-AC39)/AD39</f>
        <v>1.4491376746189437</v>
      </c>
      <c r="AM39" s="47">
        <f t="shared" si="21"/>
        <v>-0.62105900340811881</v>
      </c>
      <c r="AN39" s="47">
        <f t="shared" si="22"/>
        <v>-0.62105900340811881</v>
      </c>
      <c r="AO39" s="47">
        <f t="shared" si="23"/>
        <v>-0.62105900340811881</v>
      </c>
    </row>
    <row r="40" spans="1:41" ht="35" thickBot="1" x14ac:dyDescent="0.25">
      <c r="A40" s="20" t="s">
        <v>70</v>
      </c>
      <c r="B40" s="21" t="s">
        <v>59</v>
      </c>
      <c r="C40" s="34" t="s">
        <v>71</v>
      </c>
      <c r="D40" s="4">
        <v>10</v>
      </c>
      <c r="E40" s="4">
        <v>9</v>
      </c>
      <c r="F40" s="4">
        <v>23</v>
      </c>
      <c r="G40" s="4">
        <v>23</v>
      </c>
      <c r="H40" s="4">
        <v>70</v>
      </c>
      <c r="I40" s="4">
        <v>64</v>
      </c>
      <c r="J40" s="4">
        <v>38</v>
      </c>
      <c r="K40" s="4">
        <v>10</v>
      </c>
      <c r="L40" s="4">
        <v>59</v>
      </c>
      <c r="M40" s="4">
        <v>20</v>
      </c>
      <c r="N40" s="4">
        <v>40.75</v>
      </c>
      <c r="O40" s="4" t="s">
        <v>23</v>
      </c>
      <c r="P40" s="4" t="s">
        <v>24</v>
      </c>
      <c r="Q40" s="4"/>
      <c r="R40" s="4"/>
      <c r="S40" s="4">
        <f>SUM(D40-$N$103)</f>
        <v>10</v>
      </c>
      <c r="T40" s="4">
        <f t="shared" ref="T40:AB40" si="67">SUM(E40-$N$103)</f>
        <v>9</v>
      </c>
      <c r="U40" s="4">
        <f t="shared" si="67"/>
        <v>23</v>
      </c>
      <c r="V40" s="4">
        <f t="shared" si="67"/>
        <v>23</v>
      </c>
      <c r="W40" s="4">
        <f t="shared" si="67"/>
        <v>70</v>
      </c>
      <c r="X40" s="4">
        <f t="shared" si="67"/>
        <v>64</v>
      </c>
      <c r="Y40" s="4">
        <f t="shared" si="67"/>
        <v>38</v>
      </c>
      <c r="Z40" s="4">
        <f t="shared" si="67"/>
        <v>10</v>
      </c>
      <c r="AA40" s="4">
        <f t="shared" si="67"/>
        <v>59</v>
      </c>
      <c r="AB40" s="4">
        <f t="shared" si="67"/>
        <v>20</v>
      </c>
      <c r="AC40" s="47">
        <f t="shared" si="15"/>
        <v>32.6</v>
      </c>
      <c r="AD40" s="47">
        <f t="shared" si="2"/>
        <v>23.646470255739132</v>
      </c>
      <c r="AE40" s="48"/>
      <c r="AF40" s="47">
        <f t="shared" si="47"/>
        <v>-0.95574518122910346</v>
      </c>
      <c r="AG40" s="47">
        <f t="shared" si="57"/>
        <v>-0.99803479101800185</v>
      </c>
      <c r="AH40" s="47">
        <f t="shared" si="16"/>
        <v>-0.40598025397342452</v>
      </c>
      <c r="AI40" s="47">
        <f t="shared" si="30"/>
        <v>-0.40598025397342452</v>
      </c>
      <c r="AJ40" s="47">
        <f t="shared" si="18"/>
        <v>1.5816314061047994</v>
      </c>
      <c r="AK40" s="47">
        <f t="shared" si="19"/>
        <v>1.3278937473714092</v>
      </c>
      <c r="AL40" s="47">
        <f t="shared" si="66"/>
        <v>0.22836389286005121</v>
      </c>
      <c r="AM40" s="47">
        <f t="shared" si="21"/>
        <v>-0.95574518122910346</v>
      </c>
      <c r="AN40" s="47">
        <f t="shared" si="22"/>
        <v>1.1164456984269171</v>
      </c>
      <c r="AO40" s="47">
        <f t="shared" si="23"/>
        <v>-0.53284908334011971</v>
      </c>
    </row>
    <row r="41" spans="1:41" ht="35" thickBot="1" x14ac:dyDescent="0.25">
      <c r="A41" s="23"/>
      <c r="B41" s="24"/>
      <c r="C41" s="34" t="s">
        <v>72</v>
      </c>
      <c r="D41" s="4">
        <v>9</v>
      </c>
      <c r="E41" s="4">
        <v>6</v>
      </c>
      <c r="F41" s="4">
        <v>17</v>
      </c>
      <c r="G41" s="4">
        <v>15</v>
      </c>
      <c r="H41" s="4">
        <v>51</v>
      </c>
      <c r="I41" s="4">
        <v>52</v>
      </c>
      <c r="J41" s="4">
        <v>27</v>
      </c>
      <c r="K41" s="4">
        <v>10</v>
      </c>
      <c r="L41" s="4">
        <v>50</v>
      </c>
      <c r="M41" s="4">
        <v>13</v>
      </c>
      <c r="N41" s="4">
        <v>32.58</v>
      </c>
      <c r="O41" s="4" t="s">
        <v>23</v>
      </c>
      <c r="P41" s="4" t="s">
        <v>26</v>
      </c>
      <c r="Q41" s="4"/>
      <c r="R41" s="4"/>
      <c r="S41" s="4">
        <f>SUM(D41-$N$104)</f>
        <v>9</v>
      </c>
      <c r="T41" s="4">
        <f t="shared" ref="T41:AB41" si="68">SUM(E41-$N$104)</f>
        <v>6</v>
      </c>
      <c r="U41" s="4">
        <f t="shared" si="68"/>
        <v>17</v>
      </c>
      <c r="V41" s="4">
        <f t="shared" si="68"/>
        <v>15</v>
      </c>
      <c r="W41" s="4">
        <f t="shared" si="68"/>
        <v>51</v>
      </c>
      <c r="X41" s="4">
        <f t="shared" si="68"/>
        <v>52</v>
      </c>
      <c r="Y41" s="4">
        <f t="shared" si="68"/>
        <v>27</v>
      </c>
      <c r="Z41" s="4">
        <f t="shared" si="68"/>
        <v>10</v>
      </c>
      <c r="AA41" s="4">
        <f t="shared" si="68"/>
        <v>50</v>
      </c>
      <c r="AB41" s="4">
        <f t="shared" si="68"/>
        <v>13</v>
      </c>
      <c r="AC41" s="47">
        <f t="shared" si="15"/>
        <v>25</v>
      </c>
      <c r="AD41" s="47">
        <f t="shared" si="2"/>
        <v>18.808981306221177</v>
      </c>
      <c r="AE41" s="48"/>
      <c r="AF41" s="47">
        <f t="shared" si="47"/>
        <v>-0.85065744601000315</v>
      </c>
      <c r="AG41" s="47">
        <f t="shared" si="57"/>
        <v>-1.0101557171368787</v>
      </c>
      <c r="AH41" s="47">
        <f t="shared" si="16"/>
        <v>-0.42532872300500157</v>
      </c>
      <c r="AI41" s="47">
        <f t="shared" si="30"/>
        <v>-0.53166090375625197</v>
      </c>
      <c r="AJ41" s="47">
        <f t="shared" si="18"/>
        <v>1.3823183497662552</v>
      </c>
      <c r="AK41" s="47">
        <f t="shared" si="19"/>
        <v>1.4354844401418803</v>
      </c>
      <c r="AL41" s="47">
        <f t="shared" si="66"/>
        <v>0.10633218075125039</v>
      </c>
      <c r="AM41" s="47">
        <f t="shared" si="21"/>
        <v>-0.79749135563437801</v>
      </c>
      <c r="AN41" s="47">
        <f t="shared" si="22"/>
        <v>1.32915225939063</v>
      </c>
      <c r="AO41" s="47">
        <f t="shared" si="23"/>
        <v>-0.63799308450750236</v>
      </c>
    </row>
    <row r="42" spans="1:41" ht="52" thickBot="1" x14ac:dyDescent="0.25">
      <c r="A42" s="23"/>
      <c r="B42" s="24"/>
      <c r="C42" s="34" t="s">
        <v>73</v>
      </c>
      <c r="D42" s="4">
        <v>17</v>
      </c>
      <c r="E42" s="4">
        <v>8</v>
      </c>
      <c r="F42" s="4">
        <v>16</v>
      </c>
      <c r="G42" s="4">
        <v>24</v>
      </c>
      <c r="H42" s="4">
        <v>34</v>
      </c>
      <c r="I42" s="4">
        <v>44</v>
      </c>
      <c r="J42" s="4">
        <v>21</v>
      </c>
      <c r="K42" s="4">
        <v>3</v>
      </c>
      <c r="L42" s="4">
        <v>52</v>
      </c>
      <c r="M42" s="4">
        <v>10</v>
      </c>
      <c r="N42" s="4">
        <v>23</v>
      </c>
      <c r="O42" s="4" t="s">
        <v>3</v>
      </c>
      <c r="P42" s="4" t="s">
        <v>28</v>
      </c>
      <c r="Q42" s="4"/>
      <c r="R42" s="4"/>
      <c r="S42" s="4">
        <f>SUM(D42-$N$105)</f>
        <v>17</v>
      </c>
      <c r="T42" s="4">
        <f t="shared" ref="T42:AB42" si="69">SUM(E42-$N$105)</f>
        <v>8</v>
      </c>
      <c r="U42" s="4">
        <f t="shared" si="69"/>
        <v>16</v>
      </c>
      <c r="V42" s="4">
        <f t="shared" si="69"/>
        <v>24</v>
      </c>
      <c r="W42" s="4">
        <f t="shared" si="69"/>
        <v>34</v>
      </c>
      <c r="X42" s="4">
        <f t="shared" si="69"/>
        <v>44</v>
      </c>
      <c r="Y42" s="4">
        <f t="shared" si="69"/>
        <v>21</v>
      </c>
      <c r="Z42" s="4">
        <f t="shared" si="69"/>
        <v>3</v>
      </c>
      <c r="AA42" s="4">
        <f t="shared" si="69"/>
        <v>52</v>
      </c>
      <c r="AB42" s="4">
        <f t="shared" si="69"/>
        <v>10</v>
      </c>
      <c r="AC42" s="47">
        <f t="shared" si="15"/>
        <v>22.9</v>
      </c>
      <c r="AD42" s="47">
        <f t="shared" si="2"/>
        <v>15.940514420808382</v>
      </c>
      <c r="AE42" s="48"/>
      <c r="AF42" s="47">
        <f t="shared" si="47"/>
        <v>-0.37012607273817172</v>
      </c>
      <c r="AG42" s="47">
        <f t="shared" si="57"/>
        <v>-0.9347251667455525</v>
      </c>
      <c r="AH42" s="47">
        <f t="shared" si="16"/>
        <v>-0.43285930540565848</v>
      </c>
      <c r="AI42" s="47">
        <f t="shared" si="30"/>
        <v>6.9006555934235506E-2</v>
      </c>
      <c r="AJ42" s="47">
        <f t="shared" si="18"/>
        <v>0.69633888260910304</v>
      </c>
      <c r="AK42" s="47">
        <f t="shared" si="19"/>
        <v>1.3236712092839704</v>
      </c>
      <c r="AL42" s="47">
        <f t="shared" si="66"/>
        <v>-0.11919314206822473</v>
      </c>
      <c r="AM42" s="47">
        <f t="shared" si="21"/>
        <v>-1.2483913300829861</v>
      </c>
      <c r="AN42" s="47">
        <f t="shared" si="22"/>
        <v>1.8255370706238645</v>
      </c>
      <c r="AO42" s="47">
        <f t="shared" si="23"/>
        <v>-0.80925870141057898</v>
      </c>
    </row>
    <row r="43" spans="1:41" ht="52" thickBot="1" x14ac:dyDescent="0.25">
      <c r="A43" s="23"/>
      <c r="B43" s="24"/>
      <c r="C43" s="34" t="s">
        <v>74</v>
      </c>
      <c r="D43" s="4">
        <v>16</v>
      </c>
      <c r="E43" s="4">
        <v>10</v>
      </c>
      <c r="F43" s="4">
        <v>14</v>
      </c>
      <c r="G43" s="4">
        <v>20</v>
      </c>
      <c r="H43" s="4">
        <v>54</v>
      </c>
      <c r="I43" s="4">
        <v>49</v>
      </c>
      <c r="J43" s="4">
        <v>29</v>
      </c>
      <c r="K43" s="4">
        <v>8</v>
      </c>
      <c r="L43" s="4">
        <v>53</v>
      </c>
      <c r="M43" s="4">
        <v>20</v>
      </c>
      <c r="N43" s="4">
        <v>27</v>
      </c>
      <c r="O43" s="4" t="s">
        <v>3</v>
      </c>
      <c r="P43" s="4" t="s">
        <v>28</v>
      </c>
      <c r="Q43" s="4"/>
      <c r="R43" s="4"/>
      <c r="S43" s="4">
        <f>SUM(D43-$N$106)</f>
        <v>16</v>
      </c>
      <c r="T43" s="4">
        <f t="shared" ref="T43:AB43" si="70">SUM(E43-$N$106)</f>
        <v>10</v>
      </c>
      <c r="U43" s="4">
        <f t="shared" si="70"/>
        <v>14</v>
      </c>
      <c r="V43" s="4">
        <f t="shared" si="70"/>
        <v>20</v>
      </c>
      <c r="W43" s="4">
        <f t="shared" si="70"/>
        <v>54</v>
      </c>
      <c r="X43" s="4">
        <f t="shared" si="70"/>
        <v>49</v>
      </c>
      <c r="Y43" s="4">
        <f t="shared" si="70"/>
        <v>29</v>
      </c>
      <c r="Z43" s="4">
        <f t="shared" si="70"/>
        <v>8</v>
      </c>
      <c r="AA43" s="4">
        <f t="shared" si="70"/>
        <v>53</v>
      </c>
      <c r="AB43" s="4">
        <f t="shared" si="70"/>
        <v>20</v>
      </c>
      <c r="AC43" s="47">
        <f t="shared" si="15"/>
        <v>27.3</v>
      </c>
      <c r="AD43" s="47">
        <f t="shared" si="2"/>
        <v>18.043466038061165</v>
      </c>
      <c r="AE43" s="48"/>
      <c r="AF43" s="47">
        <f t="shared" si="47"/>
        <v>-0.62626548447862551</v>
      </c>
      <c r="AG43" s="47">
        <f t="shared" si="57"/>
        <v>-0.95879583021948855</v>
      </c>
      <c r="AH43" s="47">
        <f t="shared" si="16"/>
        <v>-0.73710893305891312</v>
      </c>
      <c r="AI43" s="47">
        <f t="shared" si="30"/>
        <v>-0.40457858731805008</v>
      </c>
      <c r="AJ43" s="47">
        <f t="shared" si="18"/>
        <v>1.4797600385468406</v>
      </c>
      <c r="AK43" s="47">
        <f>SUM(X43-AC43)/AD43</f>
        <v>1.2026514170961213</v>
      </c>
      <c r="AL43" s="47">
        <f t="shared" si="66"/>
        <v>9.4216931293244502E-2</v>
      </c>
      <c r="AM43" s="47">
        <f t="shared" si="21"/>
        <v>-1.0696392787997762</v>
      </c>
      <c r="AN43" s="47">
        <f t="shared" si="22"/>
        <v>1.4243383142566968</v>
      </c>
      <c r="AO43" s="47">
        <f t="shared" si="23"/>
        <v>-0.40457858731805008</v>
      </c>
    </row>
    <row r="44" spans="1:41" ht="52" thickBot="1" x14ac:dyDescent="0.25">
      <c r="A44" s="23"/>
      <c r="B44" s="24"/>
      <c r="C44" s="34" t="s">
        <v>75</v>
      </c>
      <c r="D44" s="4">
        <v>20</v>
      </c>
      <c r="E44" s="4">
        <v>9</v>
      </c>
      <c r="F44" s="4">
        <v>24</v>
      </c>
      <c r="G44" s="4">
        <v>29</v>
      </c>
      <c r="H44" s="4">
        <v>63</v>
      </c>
      <c r="I44" s="4">
        <v>53</v>
      </c>
      <c r="J44" s="4">
        <v>35</v>
      </c>
      <c r="K44" s="4">
        <v>7</v>
      </c>
      <c r="L44" s="4">
        <v>61</v>
      </c>
      <c r="M44" s="4">
        <v>24</v>
      </c>
      <c r="N44" s="4">
        <v>33</v>
      </c>
      <c r="O44" s="4" t="s">
        <v>3</v>
      </c>
      <c r="P44" s="4" t="s">
        <v>28</v>
      </c>
      <c r="Q44" s="4"/>
      <c r="R44" s="4"/>
      <c r="S44" s="4">
        <f>SUM(D44-$N$107)</f>
        <v>20</v>
      </c>
      <c r="T44" s="4">
        <f t="shared" ref="T44:AB44" si="71">SUM(E44-$N$107)</f>
        <v>9</v>
      </c>
      <c r="U44" s="4">
        <f t="shared" si="71"/>
        <v>24</v>
      </c>
      <c r="V44" s="4">
        <f t="shared" si="71"/>
        <v>29</v>
      </c>
      <c r="W44" s="4">
        <f t="shared" si="71"/>
        <v>63</v>
      </c>
      <c r="X44" s="4">
        <f t="shared" si="71"/>
        <v>53</v>
      </c>
      <c r="Y44" s="4">
        <f t="shared" si="71"/>
        <v>35</v>
      </c>
      <c r="Z44" s="4">
        <f t="shared" si="71"/>
        <v>7</v>
      </c>
      <c r="AA44" s="4">
        <f t="shared" si="71"/>
        <v>61</v>
      </c>
      <c r="AB44" s="4">
        <f t="shared" si="71"/>
        <v>24</v>
      </c>
      <c r="AC44" s="47">
        <f t="shared" si="15"/>
        <v>32.5</v>
      </c>
      <c r="AD44" s="47">
        <f t="shared" si="2"/>
        <v>20.233360790755668</v>
      </c>
      <c r="AE44" s="48"/>
      <c r="AF44" s="47">
        <f t="shared" si="47"/>
        <v>-0.61779158337902373</v>
      </c>
      <c r="AG44" s="47">
        <f t="shared" si="57"/>
        <v>-1.1614481767525646</v>
      </c>
      <c r="AH44" s="47">
        <f t="shared" si="16"/>
        <v>-0.42009827669773614</v>
      </c>
      <c r="AI44" s="47">
        <f t="shared" si="30"/>
        <v>-0.17298164334612665</v>
      </c>
      <c r="AJ44" s="47">
        <f t="shared" si="18"/>
        <v>1.5074114634448179</v>
      </c>
      <c r="AK44" s="47">
        <f t="shared" ref="AK44:AK59" si="72">SUM(X44-AC44)/AD44</f>
        <v>1.0131781967415989</v>
      </c>
      <c r="AL44" s="47">
        <f t="shared" si="66"/>
        <v>0.12355831667580475</v>
      </c>
      <c r="AM44" s="47">
        <f t="shared" si="21"/>
        <v>-1.2602948300932084</v>
      </c>
      <c r="AN44" s="47">
        <f t="shared" si="22"/>
        <v>1.4085648101041741</v>
      </c>
      <c r="AO44" s="47">
        <f t="shared" si="23"/>
        <v>-0.42009827669773614</v>
      </c>
    </row>
    <row r="45" spans="1:41" ht="52" thickBot="1" x14ac:dyDescent="0.25">
      <c r="A45" s="23"/>
      <c r="B45" s="24"/>
      <c r="C45" s="34" t="s">
        <v>76</v>
      </c>
      <c r="D45" s="4">
        <v>12</v>
      </c>
      <c r="E45" s="4">
        <v>5</v>
      </c>
      <c r="F45" s="4">
        <v>11</v>
      </c>
      <c r="G45" s="4">
        <v>9</v>
      </c>
      <c r="H45" s="4">
        <v>13</v>
      </c>
      <c r="I45" s="4">
        <v>16</v>
      </c>
      <c r="J45" s="4">
        <v>19</v>
      </c>
      <c r="K45" s="4">
        <v>7</v>
      </c>
      <c r="L45" s="4">
        <v>16</v>
      </c>
      <c r="M45" s="4">
        <v>7</v>
      </c>
      <c r="N45" s="4">
        <v>12</v>
      </c>
      <c r="O45" s="4" t="s">
        <v>3</v>
      </c>
      <c r="P45" s="4" t="s">
        <v>32</v>
      </c>
      <c r="Q45" s="4"/>
      <c r="R45" s="4"/>
      <c r="S45" s="4">
        <f>SUM(D45-$N$108)</f>
        <v>12</v>
      </c>
      <c r="T45" s="4">
        <f t="shared" ref="T45:AB45" si="73">SUM(E45-$N$108)</f>
        <v>5</v>
      </c>
      <c r="U45" s="4">
        <f t="shared" si="73"/>
        <v>11</v>
      </c>
      <c r="V45" s="4">
        <f t="shared" si="73"/>
        <v>9</v>
      </c>
      <c r="W45" s="4">
        <f t="shared" si="73"/>
        <v>13</v>
      </c>
      <c r="X45" s="4">
        <f t="shared" si="73"/>
        <v>16</v>
      </c>
      <c r="Y45" s="4">
        <f t="shared" si="73"/>
        <v>19</v>
      </c>
      <c r="Z45" s="4">
        <f t="shared" si="73"/>
        <v>7</v>
      </c>
      <c r="AA45" s="4">
        <f t="shared" si="73"/>
        <v>16</v>
      </c>
      <c r="AB45" s="4">
        <f t="shared" si="73"/>
        <v>7</v>
      </c>
      <c r="AC45" s="47">
        <f t="shared" si="15"/>
        <v>11.5</v>
      </c>
      <c r="AD45" s="47">
        <f t="shared" si="2"/>
        <v>4.5765100725819936</v>
      </c>
      <c r="AE45" s="48"/>
      <c r="AF45" s="47">
        <f t="shared" si="47"/>
        <v>0.10925355610938446</v>
      </c>
      <c r="AG45" s="47">
        <f t="shared" si="57"/>
        <v>-1.4202962294219981</v>
      </c>
      <c r="AH45" s="47">
        <f t="shared" si="16"/>
        <v>-0.10925355610938446</v>
      </c>
      <c r="AI45" s="47">
        <f t="shared" si="30"/>
        <v>-0.54626778054692227</v>
      </c>
      <c r="AJ45" s="47">
        <f t="shared" si="18"/>
        <v>0.32776066832815337</v>
      </c>
      <c r="AK45" s="47">
        <f t="shared" si="72"/>
        <v>0.98328200498446017</v>
      </c>
      <c r="AL45" s="47">
        <f t="shared" si="66"/>
        <v>1.638803341640767</v>
      </c>
      <c r="AM45" s="47">
        <f t="shared" si="21"/>
        <v>-0.98328200498446017</v>
      </c>
      <c r="AN45" s="47">
        <f t="shared" si="22"/>
        <v>0.98328200498446017</v>
      </c>
      <c r="AO45" s="47">
        <f t="shared" si="23"/>
        <v>-0.98328200498446017</v>
      </c>
    </row>
    <row r="46" spans="1:41" ht="52" thickBot="1" x14ac:dyDescent="0.25">
      <c r="A46" s="23"/>
      <c r="B46" s="24"/>
      <c r="C46" s="34" t="s">
        <v>77</v>
      </c>
      <c r="D46" s="4">
        <v>43</v>
      </c>
      <c r="E46" s="4">
        <v>31</v>
      </c>
      <c r="F46" s="4">
        <v>32</v>
      </c>
      <c r="G46" s="4">
        <v>37</v>
      </c>
      <c r="H46" s="4">
        <v>63</v>
      </c>
      <c r="I46" s="4">
        <v>43</v>
      </c>
      <c r="J46" s="4">
        <v>58</v>
      </c>
      <c r="K46" s="4">
        <v>39</v>
      </c>
      <c r="L46" s="4">
        <v>32</v>
      </c>
      <c r="M46" s="4">
        <v>23</v>
      </c>
      <c r="N46" s="4">
        <v>40</v>
      </c>
      <c r="O46" s="4" t="s">
        <v>3</v>
      </c>
      <c r="P46" s="4" t="s">
        <v>32</v>
      </c>
      <c r="Q46" s="4"/>
      <c r="R46" s="4"/>
      <c r="S46" s="4">
        <f>SUM(D46-$N$109)</f>
        <v>43</v>
      </c>
      <c r="T46" s="4">
        <f t="shared" ref="T46:AB46" si="74">SUM(E46-$N$109)</f>
        <v>31</v>
      </c>
      <c r="U46" s="4">
        <f t="shared" si="74"/>
        <v>32</v>
      </c>
      <c r="V46" s="4">
        <f t="shared" si="74"/>
        <v>37</v>
      </c>
      <c r="W46" s="4">
        <f t="shared" si="74"/>
        <v>63</v>
      </c>
      <c r="X46" s="4">
        <f t="shared" si="74"/>
        <v>43</v>
      </c>
      <c r="Y46" s="4">
        <f t="shared" si="74"/>
        <v>58</v>
      </c>
      <c r="Z46" s="4">
        <f t="shared" si="74"/>
        <v>39</v>
      </c>
      <c r="AA46" s="4">
        <f t="shared" si="74"/>
        <v>32</v>
      </c>
      <c r="AB46" s="4">
        <f t="shared" si="74"/>
        <v>23</v>
      </c>
      <c r="AC46" s="47">
        <f t="shared" si="15"/>
        <v>40.1</v>
      </c>
      <c r="AD46" s="47">
        <f t="shared" si="2"/>
        <v>12.37784759605284</v>
      </c>
      <c r="AE46" s="48"/>
      <c r="AF46" s="47">
        <f t="shared" si="47"/>
        <v>0.2342895222691849</v>
      </c>
      <c r="AG46" s="47">
        <f t="shared" si="57"/>
        <v>-0.73518436298261514</v>
      </c>
      <c r="AH46" s="47">
        <f t="shared" si="16"/>
        <v>-0.65439487254496509</v>
      </c>
      <c r="AI46" s="47">
        <f t="shared" si="30"/>
        <v>-0.25044742035671513</v>
      </c>
      <c r="AJ46" s="47">
        <f t="shared" si="18"/>
        <v>1.850079331022185</v>
      </c>
      <c r="AK46" s="47">
        <f t="shared" si="72"/>
        <v>0.2342895222691849</v>
      </c>
      <c r="AL46" s="47">
        <f t="shared" si="66"/>
        <v>1.446131878833935</v>
      </c>
      <c r="AM46" s="47">
        <f t="shared" si="21"/>
        <v>-8.8868439481415124E-2</v>
      </c>
      <c r="AN46" s="47">
        <f t="shared" si="22"/>
        <v>-0.65439487254496509</v>
      </c>
      <c r="AO46" s="47">
        <f t="shared" si="23"/>
        <v>-1.3815002864838151</v>
      </c>
    </row>
    <row r="47" spans="1:41" ht="52" thickBot="1" x14ac:dyDescent="0.25">
      <c r="A47" s="23"/>
      <c r="B47" s="24"/>
      <c r="C47" s="34" t="s">
        <v>78</v>
      </c>
      <c r="D47" s="4">
        <v>31</v>
      </c>
      <c r="E47" s="4">
        <v>23</v>
      </c>
      <c r="F47" s="4">
        <v>27</v>
      </c>
      <c r="G47" s="4">
        <v>33</v>
      </c>
      <c r="H47" s="4">
        <v>57</v>
      </c>
      <c r="I47" s="4">
        <v>39</v>
      </c>
      <c r="J47" s="4">
        <v>55</v>
      </c>
      <c r="K47" s="4">
        <v>26</v>
      </c>
      <c r="L47" s="4">
        <v>32</v>
      </c>
      <c r="M47" s="4">
        <v>14</v>
      </c>
      <c r="N47" s="4">
        <v>35</v>
      </c>
      <c r="O47" s="4" t="s">
        <v>3</v>
      </c>
      <c r="P47" s="4" t="s">
        <v>32</v>
      </c>
      <c r="Q47" s="4"/>
      <c r="R47" s="4"/>
      <c r="S47" s="4">
        <f>SUM(D47-$N$110)</f>
        <v>31</v>
      </c>
      <c r="T47" s="4">
        <f t="shared" ref="T47:AB47" si="75">SUM(E47-$N$110)</f>
        <v>23</v>
      </c>
      <c r="U47" s="4">
        <f t="shared" si="75"/>
        <v>27</v>
      </c>
      <c r="V47" s="4">
        <f t="shared" si="75"/>
        <v>33</v>
      </c>
      <c r="W47" s="4">
        <f t="shared" si="75"/>
        <v>57</v>
      </c>
      <c r="X47" s="4">
        <f t="shared" si="75"/>
        <v>39</v>
      </c>
      <c r="Y47" s="4">
        <f t="shared" si="75"/>
        <v>55</v>
      </c>
      <c r="Z47" s="4">
        <f t="shared" si="75"/>
        <v>26</v>
      </c>
      <c r="AA47" s="4">
        <f t="shared" si="75"/>
        <v>32</v>
      </c>
      <c r="AB47" s="4">
        <f t="shared" si="75"/>
        <v>14</v>
      </c>
      <c r="AC47" s="47">
        <f t="shared" si="15"/>
        <v>33.700000000000003</v>
      </c>
      <c r="AD47" s="47">
        <f t="shared" si="2"/>
        <v>13.507611023254837</v>
      </c>
      <c r="AE47" s="48"/>
      <c r="AF47" s="47">
        <f t="shared" si="47"/>
        <v>-0.1998873076335746</v>
      </c>
      <c r="AG47" s="47">
        <f t="shared" si="57"/>
        <v>-0.79214599691823939</v>
      </c>
      <c r="AH47" s="47">
        <f t="shared" si="16"/>
        <v>-0.49601665227590702</v>
      </c>
      <c r="AI47" s="47">
        <f t="shared" si="30"/>
        <v>-5.1822635312408383E-2</v>
      </c>
      <c r="AJ47" s="47">
        <f t="shared" si="18"/>
        <v>1.7249534325415861</v>
      </c>
      <c r="AK47" s="47">
        <f t="shared" si="72"/>
        <v>0.39237138165109026</v>
      </c>
      <c r="AL47" s="47">
        <f t="shared" si="66"/>
        <v>1.5768887602204198</v>
      </c>
      <c r="AM47" s="47">
        <f t="shared" si="21"/>
        <v>-0.5700489884364901</v>
      </c>
      <c r="AN47" s="47">
        <f t="shared" si="22"/>
        <v>-0.12585497147299149</v>
      </c>
      <c r="AO47" s="47">
        <f t="shared" si="23"/>
        <v>-1.4584370223634873</v>
      </c>
    </row>
    <row r="48" spans="1:41" ht="52" thickBot="1" x14ac:dyDescent="0.25">
      <c r="A48" s="23"/>
      <c r="B48" s="24"/>
      <c r="C48" s="34" t="s">
        <v>79</v>
      </c>
      <c r="D48" s="4">
        <v>22</v>
      </c>
      <c r="E48" s="4">
        <v>14</v>
      </c>
      <c r="F48" s="4">
        <v>36</v>
      </c>
      <c r="G48" s="4">
        <v>21</v>
      </c>
      <c r="H48" s="4">
        <v>32</v>
      </c>
      <c r="I48" s="4">
        <v>38</v>
      </c>
      <c r="J48" s="4">
        <v>33</v>
      </c>
      <c r="K48" s="4">
        <v>8</v>
      </c>
      <c r="L48" s="4">
        <v>36</v>
      </c>
      <c r="M48" s="4">
        <v>19</v>
      </c>
      <c r="N48" s="4">
        <v>27</v>
      </c>
      <c r="O48" s="4" t="s">
        <v>3</v>
      </c>
      <c r="P48" s="4" t="s">
        <v>36</v>
      </c>
      <c r="Q48" s="4"/>
      <c r="R48" s="4"/>
      <c r="S48" s="4">
        <f>SUM(D48-$N$111)</f>
        <v>22</v>
      </c>
      <c r="T48" s="4">
        <f t="shared" ref="T48:AB48" si="76">SUM(E48-$N$111)</f>
        <v>14</v>
      </c>
      <c r="U48" s="4">
        <f t="shared" si="76"/>
        <v>36</v>
      </c>
      <c r="V48" s="4">
        <f t="shared" si="76"/>
        <v>21</v>
      </c>
      <c r="W48" s="4">
        <f t="shared" si="76"/>
        <v>32</v>
      </c>
      <c r="X48" s="4">
        <f t="shared" si="76"/>
        <v>38</v>
      </c>
      <c r="Y48" s="4">
        <f t="shared" si="76"/>
        <v>33</v>
      </c>
      <c r="Z48" s="4">
        <f t="shared" si="76"/>
        <v>8</v>
      </c>
      <c r="AA48" s="4">
        <f t="shared" si="76"/>
        <v>36</v>
      </c>
      <c r="AB48" s="4">
        <f t="shared" si="76"/>
        <v>19</v>
      </c>
      <c r="AC48" s="47">
        <f t="shared" si="15"/>
        <v>25.9</v>
      </c>
      <c r="AD48" s="47">
        <f t="shared" si="2"/>
        <v>10.471654862320259</v>
      </c>
      <c r="AE48" s="48"/>
      <c r="AF48" s="47">
        <f t="shared" si="47"/>
        <v>-0.37243397068339351</v>
      </c>
      <c r="AG48" s="47">
        <f t="shared" si="57"/>
        <v>-1.1364010900339447</v>
      </c>
      <c r="AH48" s="47">
        <f t="shared" si="16"/>
        <v>0.96450848818007096</v>
      </c>
      <c r="AI48" s="47">
        <f t="shared" si="30"/>
        <v>-0.46792986060221242</v>
      </c>
      <c r="AJ48" s="47">
        <f t="shared" si="18"/>
        <v>0.58252492850479531</v>
      </c>
      <c r="AK48" s="47">
        <f t="shared" si="72"/>
        <v>1.1555002680177087</v>
      </c>
      <c r="AL48" s="47">
        <f t="shared" si="66"/>
        <v>0.67802081842361428</v>
      </c>
      <c r="AM48" s="47">
        <f t="shared" si="21"/>
        <v>-1.7093764295468579</v>
      </c>
      <c r="AN48" s="47">
        <f t="shared" si="22"/>
        <v>0.96450848818007096</v>
      </c>
      <c r="AO48" s="47">
        <f t="shared" si="23"/>
        <v>-0.65892164043985024</v>
      </c>
    </row>
    <row r="49" spans="1:41" ht="52" thickBot="1" x14ac:dyDescent="0.25">
      <c r="A49" s="25"/>
      <c r="B49" s="26"/>
      <c r="C49" s="34" t="s">
        <v>80</v>
      </c>
      <c r="D49" s="4">
        <v>26</v>
      </c>
      <c r="E49" s="4">
        <v>17</v>
      </c>
      <c r="F49" s="4">
        <v>39</v>
      </c>
      <c r="G49" s="4">
        <v>24</v>
      </c>
      <c r="H49" s="4">
        <v>33</v>
      </c>
      <c r="I49" s="4">
        <v>41</v>
      </c>
      <c r="J49" s="4">
        <v>35</v>
      </c>
      <c r="K49" s="4">
        <v>14</v>
      </c>
      <c r="L49" s="4">
        <v>36</v>
      </c>
      <c r="M49" s="4">
        <v>19</v>
      </c>
      <c r="N49" s="4">
        <v>29</v>
      </c>
      <c r="O49" s="4" t="s">
        <v>3</v>
      </c>
      <c r="P49" s="4" t="s">
        <v>36</v>
      </c>
      <c r="Q49" s="4"/>
      <c r="R49" s="4"/>
      <c r="S49" s="4">
        <f>SUM(D49-$N$112)</f>
        <v>26</v>
      </c>
      <c r="T49" s="4">
        <f t="shared" ref="T49:AB49" si="77">SUM(E49-$N$112)</f>
        <v>17</v>
      </c>
      <c r="U49" s="4">
        <f t="shared" si="77"/>
        <v>39</v>
      </c>
      <c r="V49" s="4">
        <f t="shared" si="77"/>
        <v>24</v>
      </c>
      <c r="W49" s="4">
        <f t="shared" si="77"/>
        <v>33</v>
      </c>
      <c r="X49" s="4">
        <f t="shared" si="77"/>
        <v>41</v>
      </c>
      <c r="Y49" s="4">
        <f t="shared" si="77"/>
        <v>35</v>
      </c>
      <c r="Z49" s="4">
        <f t="shared" si="77"/>
        <v>14</v>
      </c>
      <c r="AA49" s="4">
        <f t="shared" si="77"/>
        <v>36</v>
      </c>
      <c r="AB49" s="4">
        <f t="shared" si="77"/>
        <v>19</v>
      </c>
      <c r="AC49" s="47">
        <f t="shared" si="15"/>
        <v>28.4</v>
      </c>
      <c r="AD49" s="47">
        <f t="shared" si="2"/>
        <v>9.6861871870319636</v>
      </c>
      <c r="AE49" s="48"/>
      <c r="AF49" s="47">
        <f t="shared" si="47"/>
        <v>-0.2477755130742425</v>
      </c>
      <c r="AG49" s="47">
        <f t="shared" si="57"/>
        <v>-1.1769336871026526</v>
      </c>
      <c r="AH49" s="47">
        <f t="shared" si="16"/>
        <v>1.0943418494112385</v>
      </c>
      <c r="AI49" s="47">
        <f t="shared" si="30"/>
        <v>-0.45425510730277807</v>
      </c>
      <c r="AJ49" s="47">
        <f t="shared" si="18"/>
        <v>0.47490306672563193</v>
      </c>
      <c r="AK49" s="47">
        <f t="shared" si="72"/>
        <v>1.300821443639774</v>
      </c>
      <c r="AL49" s="47">
        <f t="shared" si="66"/>
        <v>0.68138266095416744</v>
      </c>
      <c r="AM49" s="47">
        <f t="shared" si="21"/>
        <v>-1.4866530784454557</v>
      </c>
      <c r="AN49" s="47">
        <f t="shared" si="22"/>
        <v>0.78462245806843522</v>
      </c>
      <c r="AO49" s="47">
        <f t="shared" si="23"/>
        <v>-0.97045409287411688</v>
      </c>
    </row>
    <row r="50" spans="1:41" ht="52" thickBot="1" x14ac:dyDescent="0.25">
      <c r="A50" s="27" t="s">
        <v>81</v>
      </c>
      <c r="B50" s="28" t="s">
        <v>59</v>
      </c>
      <c r="C50" s="29" t="s">
        <v>82</v>
      </c>
      <c r="D50" s="4">
        <v>0</v>
      </c>
      <c r="E50" s="4">
        <v>0</v>
      </c>
      <c r="F50" s="4">
        <v>7</v>
      </c>
      <c r="G50" s="4">
        <v>4</v>
      </c>
      <c r="H50" s="4">
        <v>0</v>
      </c>
      <c r="I50" s="4">
        <v>1</v>
      </c>
      <c r="J50" s="4">
        <v>12</v>
      </c>
      <c r="K50" s="4">
        <v>0</v>
      </c>
      <c r="L50" s="4">
        <v>6</v>
      </c>
      <c r="M50" s="4">
        <v>0</v>
      </c>
      <c r="N50" s="4">
        <v>1.36</v>
      </c>
      <c r="O50" s="4" t="s">
        <v>3</v>
      </c>
      <c r="P50" s="4" t="s">
        <v>40</v>
      </c>
      <c r="Q50" s="4"/>
      <c r="R50" s="4"/>
      <c r="S50" s="4">
        <f>SUM(D50-$N$113)</f>
        <v>0</v>
      </c>
      <c r="T50" s="4">
        <f t="shared" ref="T50:AB50" si="78">SUM(E50-$N$113)</f>
        <v>0</v>
      </c>
      <c r="U50" s="4">
        <f t="shared" si="78"/>
        <v>7</v>
      </c>
      <c r="V50" s="4">
        <f t="shared" si="78"/>
        <v>4</v>
      </c>
      <c r="W50" s="4">
        <f t="shared" si="78"/>
        <v>0</v>
      </c>
      <c r="X50" s="4">
        <f t="shared" si="78"/>
        <v>1</v>
      </c>
      <c r="Y50" s="4">
        <f t="shared" si="78"/>
        <v>12</v>
      </c>
      <c r="Z50" s="4">
        <f t="shared" si="78"/>
        <v>0</v>
      </c>
      <c r="AA50" s="4">
        <f t="shared" si="78"/>
        <v>6</v>
      </c>
      <c r="AB50" s="4">
        <f t="shared" si="78"/>
        <v>0</v>
      </c>
      <c r="AC50" s="47">
        <f t="shared" si="15"/>
        <v>3</v>
      </c>
      <c r="AD50" s="47">
        <f t="shared" si="2"/>
        <v>4.1633319989322652</v>
      </c>
      <c r="AE50" s="48"/>
      <c r="AF50" s="47">
        <f t="shared" si="47"/>
        <v>-0.7205766921228921</v>
      </c>
      <c r="AG50" s="47">
        <f t="shared" si="57"/>
        <v>-0.7205766921228921</v>
      </c>
      <c r="AH50" s="47">
        <f t="shared" si="16"/>
        <v>0.96076892283052284</v>
      </c>
      <c r="AI50" s="47">
        <f t="shared" si="30"/>
        <v>0.24019223070763071</v>
      </c>
      <c r="AJ50" s="47">
        <f t="shared" si="18"/>
        <v>-0.7205766921228921</v>
      </c>
      <c r="AK50" s="47">
        <f t="shared" si="72"/>
        <v>-0.48038446141526142</v>
      </c>
      <c r="AL50" s="47">
        <f t="shared" si="66"/>
        <v>2.1617300763686762</v>
      </c>
      <c r="AM50" s="47">
        <f t="shared" si="21"/>
        <v>-0.7205766921228921</v>
      </c>
      <c r="AN50" s="47">
        <f t="shared" si="22"/>
        <v>0.7205766921228921</v>
      </c>
      <c r="AO50" s="47">
        <f t="shared" si="23"/>
        <v>-0.7205766921228921</v>
      </c>
    </row>
    <row r="51" spans="1:41" ht="52" thickBot="1" x14ac:dyDescent="0.25">
      <c r="A51" s="32"/>
      <c r="B51" s="33"/>
      <c r="C51" s="29" t="s">
        <v>83</v>
      </c>
      <c r="D51" s="4">
        <v>0</v>
      </c>
      <c r="E51" s="4">
        <v>0</v>
      </c>
      <c r="F51" s="4">
        <v>0</v>
      </c>
      <c r="G51" s="4">
        <v>4</v>
      </c>
      <c r="H51" s="4">
        <v>0</v>
      </c>
      <c r="I51" s="4">
        <v>0</v>
      </c>
      <c r="J51" s="4">
        <v>3</v>
      </c>
      <c r="K51" s="4">
        <v>0</v>
      </c>
      <c r="L51" s="4">
        <v>7</v>
      </c>
      <c r="M51" s="4">
        <v>2</v>
      </c>
      <c r="N51" s="4">
        <v>0.82</v>
      </c>
      <c r="O51" s="4" t="s">
        <v>3</v>
      </c>
      <c r="P51" s="4" t="s">
        <v>40</v>
      </c>
      <c r="Q51" s="4"/>
      <c r="R51" s="4"/>
      <c r="S51" s="4">
        <f>SUM(D51-$N$114)</f>
        <v>0</v>
      </c>
      <c r="T51" s="4">
        <f t="shared" ref="T51:AB51" si="79">SUM(E51-$N$114)</f>
        <v>0</v>
      </c>
      <c r="U51" s="4">
        <f t="shared" si="79"/>
        <v>0</v>
      </c>
      <c r="V51" s="4">
        <f t="shared" si="79"/>
        <v>4</v>
      </c>
      <c r="W51" s="4">
        <f t="shared" si="79"/>
        <v>0</v>
      </c>
      <c r="X51" s="4">
        <f t="shared" si="79"/>
        <v>0</v>
      </c>
      <c r="Y51" s="4">
        <f t="shared" si="79"/>
        <v>3</v>
      </c>
      <c r="Z51" s="4">
        <f t="shared" si="79"/>
        <v>0</v>
      </c>
      <c r="AA51" s="4">
        <f t="shared" si="79"/>
        <v>7</v>
      </c>
      <c r="AB51" s="4">
        <f t="shared" si="79"/>
        <v>2</v>
      </c>
      <c r="AC51" s="47">
        <f t="shared" si="15"/>
        <v>1.6</v>
      </c>
      <c r="AD51" s="47">
        <f t="shared" si="2"/>
        <v>2.4129281427805145</v>
      </c>
      <c r="AE51" s="48"/>
      <c r="AF51" s="47">
        <f t="shared" si="47"/>
        <v>-0.66309475679464513</v>
      </c>
      <c r="AG51" s="47">
        <f t="shared" si="57"/>
        <v>-0.66309475679464513</v>
      </c>
      <c r="AH51" s="47">
        <f t="shared" si="16"/>
        <v>-0.66309475679464513</v>
      </c>
      <c r="AI51" s="47">
        <f t="shared" si="30"/>
        <v>0.99464213519196765</v>
      </c>
      <c r="AJ51" s="47">
        <f t="shared" si="18"/>
        <v>-0.66309475679464513</v>
      </c>
      <c r="AK51" s="47">
        <f t="shared" si="72"/>
        <v>-0.66309475679464513</v>
      </c>
      <c r="AL51" s="47">
        <f t="shared" si="66"/>
        <v>0.58020791219531442</v>
      </c>
      <c r="AM51" s="47">
        <f t="shared" si="21"/>
        <v>-0.66309475679464513</v>
      </c>
      <c r="AN51" s="47">
        <f t="shared" si="22"/>
        <v>2.2379448041819274</v>
      </c>
      <c r="AO51" s="47">
        <f t="shared" si="23"/>
        <v>0.16577368919866126</v>
      </c>
    </row>
    <row r="52" spans="1:41" ht="52" thickBot="1" x14ac:dyDescent="0.25">
      <c r="A52" s="35" t="s">
        <v>84</v>
      </c>
      <c r="B52" s="36" t="s">
        <v>59</v>
      </c>
      <c r="C52" s="34" t="s">
        <v>85</v>
      </c>
      <c r="D52" s="47">
        <v>0.16</v>
      </c>
      <c r="E52" s="47">
        <v>0.38</v>
      </c>
      <c r="F52" s="47">
        <v>0.21</v>
      </c>
      <c r="G52" s="47">
        <v>0.47</v>
      </c>
      <c r="H52" s="47">
        <v>0.26</v>
      </c>
      <c r="I52" s="47">
        <v>0.36</v>
      </c>
      <c r="J52" s="47">
        <v>0.14000000000000001</v>
      </c>
      <c r="K52" s="47">
        <v>0.21</v>
      </c>
      <c r="L52" s="47">
        <v>-0.18</v>
      </c>
      <c r="M52" s="47">
        <v>0.13</v>
      </c>
      <c r="N52" s="47">
        <v>7.0000000000000007E-2</v>
      </c>
      <c r="O52" s="4" t="s">
        <v>3</v>
      </c>
      <c r="P52" s="4" t="s">
        <v>86</v>
      </c>
      <c r="Q52" s="4"/>
      <c r="R52" s="4"/>
      <c r="S52" s="47">
        <f>SUM($N$115-D52)</f>
        <v>-0.16</v>
      </c>
      <c r="T52" s="47">
        <f t="shared" ref="T52:AB52" si="80">SUM($N$115-E52)</f>
        <v>-0.38</v>
      </c>
      <c r="U52" s="47">
        <f t="shared" si="80"/>
        <v>-0.21</v>
      </c>
      <c r="V52" s="47">
        <f t="shared" si="80"/>
        <v>-0.47</v>
      </c>
      <c r="W52" s="47">
        <f t="shared" si="80"/>
        <v>-0.26</v>
      </c>
      <c r="X52" s="47">
        <f t="shared" si="80"/>
        <v>-0.36</v>
      </c>
      <c r="Y52" s="47">
        <f t="shared" si="80"/>
        <v>-0.14000000000000001</v>
      </c>
      <c r="Z52" s="47">
        <f t="shared" si="80"/>
        <v>-0.21</v>
      </c>
      <c r="AA52" s="47">
        <f t="shared" si="80"/>
        <v>0.18</v>
      </c>
      <c r="AB52" s="47">
        <f t="shared" si="80"/>
        <v>-0.13</v>
      </c>
      <c r="AC52" s="47">
        <f t="shared" si="15"/>
        <v>-0.21399999999999997</v>
      </c>
      <c r="AD52" s="47">
        <f t="shared" si="2"/>
        <v>0.17864925288272432</v>
      </c>
      <c r="AE52" s="48"/>
      <c r="AF52" s="47">
        <f t="shared" si="47"/>
        <v>0.3022682666098172</v>
      </c>
      <c r="AG52" s="47">
        <f t="shared" si="57"/>
        <v>-0.9291950418005499</v>
      </c>
      <c r="AH52" s="47">
        <f t="shared" si="16"/>
        <v>2.2390241971097447E-2</v>
      </c>
      <c r="AI52" s="47">
        <f t="shared" si="30"/>
        <v>-1.4329754861502453</v>
      </c>
      <c r="AJ52" s="47">
        <f t="shared" si="18"/>
        <v>-0.25748778266762246</v>
      </c>
      <c r="AK52" s="47">
        <f t="shared" si="72"/>
        <v>-0.81724383194506189</v>
      </c>
      <c r="AL52" s="47">
        <f t="shared" si="66"/>
        <v>0.41421947646530505</v>
      </c>
      <c r="AM52" s="47">
        <f t="shared" si="21"/>
        <v>2.2390241971097447E-2</v>
      </c>
      <c r="AN52" s="47">
        <f t="shared" si="22"/>
        <v>2.2054388341531119</v>
      </c>
      <c r="AO52" s="47">
        <f t="shared" si="23"/>
        <v>0.47019508139304905</v>
      </c>
    </row>
    <row r="53" spans="1:41" ht="120" thickBot="1" x14ac:dyDescent="0.25">
      <c r="A53" s="37" t="s">
        <v>87</v>
      </c>
      <c r="B53" s="38" t="s">
        <v>59</v>
      </c>
      <c r="C53" s="29" t="s">
        <v>88</v>
      </c>
      <c r="D53" s="4">
        <v>7.2</v>
      </c>
      <c r="E53" s="4">
        <v>7.5</v>
      </c>
      <c r="F53" s="4">
        <v>6.6</v>
      </c>
      <c r="G53" s="4">
        <v>7</v>
      </c>
      <c r="H53" s="4">
        <v>5.7</v>
      </c>
      <c r="I53" s="4">
        <v>5.9</v>
      </c>
      <c r="J53" s="4">
        <v>6</v>
      </c>
      <c r="K53" s="4">
        <v>7.5</v>
      </c>
      <c r="L53" s="4">
        <v>5.8</v>
      </c>
      <c r="M53" s="4">
        <v>7</v>
      </c>
      <c r="N53" s="4">
        <v>6.6</v>
      </c>
      <c r="O53" s="4" t="s">
        <v>3</v>
      </c>
      <c r="P53" s="4" t="s">
        <v>8</v>
      </c>
      <c r="Q53" s="4"/>
      <c r="R53" s="4"/>
      <c r="S53" s="47">
        <f>SUM($N$116-D53)</f>
        <v>-7.2</v>
      </c>
      <c r="T53" s="47">
        <f t="shared" ref="T53:AB53" si="81">SUM($N$116-E53)</f>
        <v>-7.5</v>
      </c>
      <c r="U53" s="47">
        <f t="shared" si="81"/>
        <v>-6.6</v>
      </c>
      <c r="V53" s="47">
        <f t="shared" si="81"/>
        <v>-7</v>
      </c>
      <c r="W53" s="47">
        <f t="shared" si="81"/>
        <v>-5.7</v>
      </c>
      <c r="X53" s="47">
        <f t="shared" si="81"/>
        <v>-5.9</v>
      </c>
      <c r="Y53" s="47">
        <f t="shared" si="81"/>
        <v>-6</v>
      </c>
      <c r="Z53" s="47">
        <f t="shared" si="81"/>
        <v>-7.5</v>
      </c>
      <c r="AA53" s="47">
        <f t="shared" si="81"/>
        <v>-5.8</v>
      </c>
      <c r="AB53" s="47">
        <f t="shared" si="81"/>
        <v>-7</v>
      </c>
      <c r="AC53" s="47">
        <f t="shared" si="15"/>
        <v>-6.6199999999999992</v>
      </c>
      <c r="AD53" s="47">
        <f t="shared" si="2"/>
        <v>0.71460945044596635</v>
      </c>
      <c r="AE53" s="48"/>
      <c r="AF53" s="47">
        <f t="shared" si="47"/>
        <v>-0.81163214345687751</v>
      </c>
      <c r="AG53" s="47">
        <f t="shared" si="57"/>
        <v>-1.2314418728311236</v>
      </c>
      <c r="AH53" s="47">
        <f t="shared" si="16"/>
        <v>2.7987315291615824E-2</v>
      </c>
      <c r="AI53" s="47">
        <f t="shared" si="30"/>
        <v>-0.53175899054071307</v>
      </c>
      <c r="AJ53" s="47">
        <f t="shared" si="18"/>
        <v>1.2874165034143539</v>
      </c>
      <c r="AK53" s="47">
        <f t="shared" si="72"/>
        <v>1.0075433504981894</v>
      </c>
      <c r="AL53" s="47">
        <f t="shared" si="66"/>
        <v>0.86760677404010789</v>
      </c>
      <c r="AM53" s="47">
        <f t="shared" si="21"/>
        <v>-1.2314418728311236</v>
      </c>
      <c r="AN53" s="47">
        <f t="shared" si="22"/>
        <v>1.1474799269562723</v>
      </c>
      <c r="AO53" s="47">
        <f t="shared" si="23"/>
        <v>-0.53175899054071307</v>
      </c>
    </row>
    <row r="54" spans="1:41" ht="52" thickBot="1" x14ac:dyDescent="0.25">
      <c r="A54" s="39" t="s">
        <v>89</v>
      </c>
      <c r="B54" s="40" t="s">
        <v>59</v>
      </c>
      <c r="C54" s="41" t="s">
        <v>90</v>
      </c>
      <c r="D54" s="4">
        <v>24</v>
      </c>
      <c r="E54" s="4">
        <v>30</v>
      </c>
      <c r="F54" s="4">
        <v>31</v>
      </c>
      <c r="G54" s="4">
        <v>28</v>
      </c>
      <c r="H54" s="4">
        <v>23</v>
      </c>
      <c r="I54" s="4">
        <v>32</v>
      </c>
      <c r="J54" s="4">
        <v>22</v>
      </c>
      <c r="K54" s="4">
        <v>41</v>
      </c>
      <c r="L54" s="4">
        <v>22</v>
      </c>
      <c r="M54" s="4">
        <v>21</v>
      </c>
      <c r="N54" s="4">
        <v>27</v>
      </c>
      <c r="O54" s="4" t="s">
        <v>3</v>
      </c>
      <c r="P54" s="4" t="s">
        <v>49</v>
      </c>
      <c r="Q54" s="4"/>
      <c r="R54" s="4"/>
      <c r="S54" s="4">
        <f>SUM(D54-$N$117)</f>
        <v>24</v>
      </c>
      <c r="T54" s="4">
        <f t="shared" ref="T54:AB54" si="82">SUM(E54-$N$117)</f>
        <v>30</v>
      </c>
      <c r="U54" s="4">
        <f t="shared" si="82"/>
        <v>31</v>
      </c>
      <c r="V54" s="4">
        <f t="shared" si="82"/>
        <v>28</v>
      </c>
      <c r="W54" s="4">
        <f t="shared" si="82"/>
        <v>23</v>
      </c>
      <c r="X54" s="4">
        <f t="shared" si="82"/>
        <v>32</v>
      </c>
      <c r="Y54" s="4">
        <f t="shared" si="82"/>
        <v>22</v>
      </c>
      <c r="Z54" s="4">
        <f t="shared" si="82"/>
        <v>41</v>
      </c>
      <c r="AA54" s="4">
        <f t="shared" si="82"/>
        <v>22</v>
      </c>
      <c r="AB54" s="4">
        <f t="shared" si="82"/>
        <v>21</v>
      </c>
      <c r="AC54" s="47">
        <f t="shared" si="15"/>
        <v>27.4</v>
      </c>
      <c r="AD54" s="47">
        <f t="shared" si="2"/>
        <v>6.2928530890209062</v>
      </c>
      <c r="AE54" s="48"/>
      <c r="AF54" s="47">
        <f t="shared" si="47"/>
        <v>-0.54029546723916899</v>
      </c>
      <c r="AG54" s="47">
        <f t="shared" si="57"/>
        <v>0.41316712200642375</v>
      </c>
      <c r="AH54" s="47">
        <f t="shared" si="16"/>
        <v>0.5720775535473559</v>
      </c>
      <c r="AI54" s="47">
        <f t="shared" si="30"/>
        <v>9.5346258924559502E-2</v>
      </c>
      <c r="AJ54" s="47">
        <f t="shared" si="18"/>
        <v>-0.6992058987801012</v>
      </c>
      <c r="AK54" s="47">
        <f t="shared" si="72"/>
        <v>0.73098798508828799</v>
      </c>
      <c r="AL54" s="47">
        <f t="shared" si="66"/>
        <v>-0.85811633032103329</v>
      </c>
      <c r="AM54" s="47">
        <f t="shared" si="21"/>
        <v>2.1611818689566773</v>
      </c>
      <c r="AN54" s="47">
        <f t="shared" si="22"/>
        <v>-0.85811633032103329</v>
      </c>
      <c r="AO54" s="47">
        <f t="shared" si="23"/>
        <v>-1.0170267618619655</v>
      </c>
    </row>
    <row r="55" spans="1:41" ht="35" thickBot="1" x14ac:dyDescent="0.25">
      <c r="A55" s="42"/>
      <c r="B55" s="43"/>
      <c r="C55" s="41" t="s">
        <v>91</v>
      </c>
      <c r="D55" s="4">
        <v>16.7</v>
      </c>
      <c r="E55" s="4">
        <v>10.9</v>
      </c>
      <c r="F55" s="4">
        <v>13</v>
      </c>
      <c r="G55" s="4">
        <v>20.9</v>
      </c>
      <c r="H55" s="4">
        <v>21.1</v>
      </c>
      <c r="I55" s="4">
        <v>16.7</v>
      </c>
      <c r="J55" s="4">
        <v>24.5</v>
      </c>
      <c r="K55" s="4">
        <v>26.2</v>
      </c>
      <c r="L55" s="4">
        <v>17</v>
      </c>
      <c r="M55" s="4">
        <v>20</v>
      </c>
      <c r="N55" s="4">
        <v>18.100000000000001</v>
      </c>
      <c r="O55" s="4" t="s">
        <v>3</v>
      </c>
      <c r="P55" s="4" t="s">
        <v>51</v>
      </c>
      <c r="Q55" s="4"/>
      <c r="R55" s="4"/>
      <c r="S55" s="4">
        <f>SUM(D55-$N$118)</f>
        <v>16.7</v>
      </c>
      <c r="T55" s="4">
        <f t="shared" ref="T55:AB55" si="83">SUM(E55-$N$118)</f>
        <v>10.9</v>
      </c>
      <c r="U55" s="4">
        <f t="shared" si="83"/>
        <v>13</v>
      </c>
      <c r="V55" s="4">
        <f t="shared" si="83"/>
        <v>20.9</v>
      </c>
      <c r="W55" s="4">
        <f t="shared" si="83"/>
        <v>21.1</v>
      </c>
      <c r="X55" s="4">
        <f t="shared" si="83"/>
        <v>16.7</v>
      </c>
      <c r="Y55" s="4">
        <f t="shared" si="83"/>
        <v>24.5</v>
      </c>
      <c r="Z55" s="4">
        <f t="shared" si="83"/>
        <v>26.2</v>
      </c>
      <c r="AA55" s="4">
        <f t="shared" si="83"/>
        <v>17</v>
      </c>
      <c r="AB55" s="4">
        <f t="shared" si="83"/>
        <v>20</v>
      </c>
      <c r="AC55" s="47">
        <f t="shared" si="15"/>
        <v>18.7</v>
      </c>
      <c r="AD55" s="47">
        <f t="shared" si="2"/>
        <v>4.7888759989514602</v>
      </c>
      <c r="AE55" s="48"/>
      <c r="AF55" s="47">
        <f t="shared" si="47"/>
        <v>-0.4176345347922783</v>
      </c>
      <c r="AG55" s="47">
        <f t="shared" si="57"/>
        <v>-1.628774685689885</v>
      </c>
      <c r="AH55" s="47">
        <f t="shared" si="16"/>
        <v>-1.190258424157993</v>
      </c>
      <c r="AI55" s="47">
        <f t="shared" si="30"/>
        <v>0.45939798827150596</v>
      </c>
      <c r="AJ55" s="47">
        <f t="shared" si="18"/>
        <v>0.5011614417507344</v>
      </c>
      <c r="AK55" s="47">
        <f t="shared" si="72"/>
        <v>-0.4176345347922783</v>
      </c>
      <c r="AL55" s="47">
        <f t="shared" si="66"/>
        <v>1.2111401508976072</v>
      </c>
      <c r="AM55" s="47">
        <f t="shared" si="21"/>
        <v>1.5661295054710436</v>
      </c>
      <c r="AN55" s="47">
        <f t="shared" si="22"/>
        <v>-0.35498935457343639</v>
      </c>
      <c r="AO55" s="47">
        <f t="shared" si="23"/>
        <v>0.27146244761498101</v>
      </c>
    </row>
    <row r="56" spans="1:41" ht="35" thickBot="1" x14ac:dyDescent="0.25">
      <c r="A56" s="42"/>
      <c r="B56" s="43"/>
      <c r="C56" s="41" t="s">
        <v>92</v>
      </c>
      <c r="D56" s="4">
        <v>6</v>
      </c>
      <c r="E56" s="4">
        <v>14.7</v>
      </c>
      <c r="F56" s="4">
        <v>15.4</v>
      </c>
      <c r="G56" s="4">
        <v>21</v>
      </c>
      <c r="H56" s="4" t="s">
        <v>53</v>
      </c>
      <c r="I56" s="4">
        <v>14.2</v>
      </c>
      <c r="J56" s="4">
        <v>5</v>
      </c>
      <c r="K56" s="4">
        <v>15.2</v>
      </c>
      <c r="L56" s="4">
        <v>7.2</v>
      </c>
      <c r="M56" s="4">
        <v>20.8</v>
      </c>
      <c r="N56" s="4">
        <v>16</v>
      </c>
      <c r="O56" s="4" t="s">
        <v>3</v>
      </c>
      <c r="P56" s="4" t="s">
        <v>54</v>
      </c>
      <c r="Q56" s="4"/>
      <c r="R56" s="4"/>
      <c r="S56" s="4">
        <f>SUM(D56-$N$119)</f>
        <v>6</v>
      </c>
      <c r="T56" s="4">
        <f t="shared" ref="T56:AB56" si="84">SUM(E56-$N$119)</f>
        <v>14.7</v>
      </c>
      <c r="U56" s="4">
        <f t="shared" si="84"/>
        <v>15.4</v>
      </c>
      <c r="V56" s="4">
        <f t="shared" si="84"/>
        <v>21</v>
      </c>
      <c r="W56" s="4"/>
      <c r="X56" s="4">
        <f t="shared" si="84"/>
        <v>14.2</v>
      </c>
      <c r="Y56" s="4">
        <f t="shared" si="84"/>
        <v>5</v>
      </c>
      <c r="Z56" s="4">
        <f t="shared" si="84"/>
        <v>15.2</v>
      </c>
      <c r="AA56" s="4">
        <f t="shared" si="84"/>
        <v>7.2</v>
      </c>
      <c r="AB56" s="4">
        <f t="shared" si="84"/>
        <v>20.8</v>
      </c>
      <c r="AC56" s="47">
        <f t="shared" si="15"/>
        <v>13.277777777777779</v>
      </c>
      <c r="AD56" s="47">
        <f t="shared" si="2"/>
        <v>5.9761563269750937</v>
      </c>
      <c r="AE56" s="48"/>
      <c r="AF56" s="47">
        <f t="shared" si="47"/>
        <v>-1.217802443508287</v>
      </c>
      <c r="AG56" s="47">
        <f t="shared" si="57"/>
        <v>0.23798276758635201</v>
      </c>
      <c r="AH56" s="47">
        <f t="shared" si="16"/>
        <v>0.35511491100775994</v>
      </c>
      <c r="AI56" s="47">
        <f t="shared" si="30"/>
        <v>1.2921720583790219</v>
      </c>
      <c r="AJ56" s="47">
        <f t="shared" si="18"/>
        <v>-2.2217922442632108</v>
      </c>
      <c r="AK56" s="47">
        <f t="shared" si="72"/>
        <v>0.15431695085677502</v>
      </c>
      <c r="AL56" s="47">
        <f t="shared" si="66"/>
        <v>-1.385134076967441</v>
      </c>
      <c r="AM56" s="47">
        <f t="shared" si="21"/>
        <v>0.32164858431592896</v>
      </c>
      <c r="AN56" s="47">
        <f t="shared" si="22"/>
        <v>-1.0170044833573022</v>
      </c>
      <c r="AO56" s="47">
        <f t="shared" si="23"/>
        <v>1.2587057316871912</v>
      </c>
    </row>
    <row r="57" spans="1:41" ht="52" thickBot="1" x14ac:dyDescent="0.25">
      <c r="A57" s="42"/>
      <c r="B57" s="43"/>
      <c r="C57" s="41" t="s">
        <v>93</v>
      </c>
      <c r="D57" s="4">
        <v>38</v>
      </c>
      <c r="E57" s="4">
        <v>43</v>
      </c>
      <c r="F57" s="4">
        <v>33</v>
      </c>
      <c r="G57" s="4">
        <v>37</v>
      </c>
      <c r="H57" s="4">
        <v>44</v>
      </c>
      <c r="I57" s="4">
        <v>18</v>
      </c>
      <c r="J57" s="4">
        <v>36</v>
      </c>
      <c r="K57" s="4">
        <v>53</v>
      </c>
      <c r="L57" s="4">
        <v>23</v>
      </c>
      <c r="M57" s="4">
        <v>24</v>
      </c>
      <c r="N57" s="4">
        <v>34</v>
      </c>
      <c r="O57" s="4" t="s">
        <v>3</v>
      </c>
      <c r="P57" s="4" t="s">
        <v>49</v>
      </c>
      <c r="Q57" s="4"/>
      <c r="R57" s="4"/>
      <c r="S57" s="4">
        <f>SUM(D57-$N$120)</f>
        <v>38</v>
      </c>
      <c r="T57" s="4">
        <f t="shared" ref="T57:AB57" si="85">SUM(E57-$N$120)</f>
        <v>43</v>
      </c>
      <c r="U57" s="4">
        <f t="shared" si="85"/>
        <v>33</v>
      </c>
      <c r="V57" s="4">
        <f t="shared" si="85"/>
        <v>37</v>
      </c>
      <c r="W57" s="4">
        <f t="shared" si="85"/>
        <v>44</v>
      </c>
      <c r="X57" s="4">
        <f t="shared" si="85"/>
        <v>18</v>
      </c>
      <c r="Y57" s="4">
        <f t="shared" si="85"/>
        <v>36</v>
      </c>
      <c r="Z57" s="4">
        <f t="shared" si="85"/>
        <v>53</v>
      </c>
      <c r="AA57" s="4">
        <f t="shared" si="85"/>
        <v>23</v>
      </c>
      <c r="AB57" s="4">
        <f t="shared" si="85"/>
        <v>24</v>
      </c>
      <c r="AC57" s="47">
        <f t="shared" si="15"/>
        <v>34.9</v>
      </c>
      <c r="AD57" s="47">
        <f t="shared" si="2"/>
        <v>10.754327294422255</v>
      </c>
      <c r="AE57" s="48"/>
      <c r="AF57" s="47">
        <f t="shared" si="47"/>
        <v>0.28825605871301874</v>
      </c>
      <c r="AG57" s="47">
        <f t="shared" si="57"/>
        <v>0.75318518566950032</v>
      </c>
      <c r="AH57" s="47">
        <f t="shared" si="16"/>
        <v>-0.17667306824346288</v>
      </c>
      <c r="AI57" s="47">
        <f t="shared" si="30"/>
        <v>0.19527023332172241</v>
      </c>
      <c r="AJ57" s="47">
        <f t="shared" si="18"/>
        <v>0.84617101106079662</v>
      </c>
      <c r="AK57" s="47">
        <f t="shared" si="72"/>
        <v>-1.5714604491129076</v>
      </c>
      <c r="AL57" s="47">
        <f t="shared" si="66"/>
        <v>0.10228440793042608</v>
      </c>
      <c r="AM57" s="47">
        <f t="shared" si="21"/>
        <v>1.6830434395824636</v>
      </c>
      <c r="AN57" s="47">
        <f t="shared" si="22"/>
        <v>-1.1065313221564261</v>
      </c>
      <c r="AO57" s="47">
        <f t="shared" si="23"/>
        <v>-1.0135454967651298</v>
      </c>
    </row>
    <row r="58" spans="1:41" ht="52" thickBot="1" x14ac:dyDescent="0.25">
      <c r="A58" s="42"/>
      <c r="B58" s="43"/>
      <c r="C58" s="41" t="s">
        <v>94</v>
      </c>
      <c r="D58" s="4">
        <v>29</v>
      </c>
      <c r="E58" s="4">
        <v>27</v>
      </c>
      <c r="F58" s="4">
        <v>27</v>
      </c>
      <c r="G58" s="4">
        <v>31</v>
      </c>
      <c r="H58" s="4">
        <v>38</v>
      </c>
      <c r="I58" s="4">
        <v>16</v>
      </c>
      <c r="J58" s="4">
        <v>33</v>
      </c>
      <c r="K58" s="4">
        <v>38</v>
      </c>
      <c r="L58" s="4">
        <v>23</v>
      </c>
      <c r="M58" s="4">
        <v>18</v>
      </c>
      <c r="N58" s="4">
        <v>28</v>
      </c>
      <c r="O58" s="4" t="s">
        <v>3</v>
      </c>
      <c r="P58" s="4" t="s">
        <v>49</v>
      </c>
      <c r="Q58" s="4"/>
      <c r="R58" s="4"/>
      <c r="S58" s="4">
        <f>SUM(D58-$N$121)</f>
        <v>29</v>
      </c>
      <c r="T58" s="4">
        <f t="shared" ref="T58:AB58" si="86">SUM(E58-$N$121)</f>
        <v>27</v>
      </c>
      <c r="U58" s="4">
        <f t="shared" si="86"/>
        <v>27</v>
      </c>
      <c r="V58" s="4">
        <f t="shared" si="86"/>
        <v>31</v>
      </c>
      <c r="W58" s="4">
        <f t="shared" si="86"/>
        <v>38</v>
      </c>
      <c r="X58" s="4">
        <f t="shared" si="86"/>
        <v>16</v>
      </c>
      <c r="Y58" s="4">
        <f t="shared" si="86"/>
        <v>33</v>
      </c>
      <c r="Z58" s="4">
        <f t="shared" si="86"/>
        <v>38</v>
      </c>
      <c r="AA58" s="4">
        <f t="shared" si="86"/>
        <v>23</v>
      </c>
      <c r="AB58" s="4">
        <f t="shared" si="86"/>
        <v>18</v>
      </c>
      <c r="AC58" s="47">
        <f t="shared" si="15"/>
        <v>28</v>
      </c>
      <c r="AD58" s="47">
        <f t="shared" si="2"/>
        <v>7.4981479194679945</v>
      </c>
      <c r="AE58" s="48"/>
      <c r="AF58" s="47">
        <f t="shared" si="47"/>
        <v>0.13336626734231613</v>
      </c>
      <c r="AG58" s="47">
        <f t="shared" si="57"/>
        <v>-0.13336626734231613</v>
      </c>
      <c r="AH58" s="47">
        <f t="shared" si="16"/>
        <v>-0.13336626734231613</v>
      </c>
      <c r="AI58" s="47">
        <f t="shared" si="30"/>
        <v>0.40009880202694836</v>
      </c>
      <c r="AJ58" s="47">
        <f t="shared" si="18"/>
        <v>1.3336626734231614</v>
      </c>
      <c r="AK58" s="47">
        <f t="shared" si="72"/>
        <v>-1.6003952081077935</v>
      </c>
      <c r="AL58" s="47">
        <f t="shared" si="66"/>
        <v>0.66683133671158068</v>
      </c>
      <c r="AM58" s="47">
        <f t="shared" si="21"/>
        <v>1.3336626734231614</v>
      </c>
      <c r="AN58" s="47">
        <f t="shared" si="22"/>
        <v>-0.66683133671158068</v>
      </c>
      <c r="AO58" s="47">
        <f t="shared" si="23"/>
        <v>-1.3336626734231614</v>
      </c>
    </row>
    <row r="59" spans="1:41" ht="120" thickBot="1" x14ac:dyDescent="0.25">
      <c r="A59" s="44"/>
      <c r="B59" s="45"/>
      <c r="C59" s="46" t="s">
        <v>95</v>
      </c>
      <c r="D59" s="4">
        <v>1</v>
      </c>
      <c r="E59" s="4">
        <v>1</v>
      </c>
      <c r="F59" s="4">
        <v>2</v>
      </c>
      <c r="G59" s="4">
        <v>2</v>
      </c>
      <c r="H59" s="4">
        <v>10</v>
      </c>
      <c r="I59" s="4">
        <v>3</v>
      </c>
      <c r="J59" s="4">
        <v>6</v>
      </c>
      <c r="K59" s="4">
        <v>1</v>
      </c>
      <c r="L59" s="4">
        <v>4</v>
      </c>
      <c r="M59" s="4">
        <v>2</v>
      </c>
      <c r="N59" s="4">
        <v>3</v>
      </c>
      <c r="O59" s="4" t="s">
        <v>3</v>
      </c>
      <c r="P59" s="4" t="s">
        <v>8</v>
      </c>
      <c r="Q59" s="4"/>
      <c r="R59" s="4"/>
      <c r="S59" s="4">
        <f>SUM(D59-$N$122)</f>
        <v>1</v>
      </c>
      <c r="T59" s="4">
        <f t="shared" ref="T59:AB59" si="87">SUM(E59-$N$122)</f>
        <v>1</v>
      </c>
      <c r="U59" s="4">
        <f t="shared" si="87"/>
        <v>2</v>
      </c>
      <c r="V59" s="4">
        <f t="shared" si="87"/>
        <v>2</v>
      </c>
      <c r="W59" s="4">
        <f t="shared" si="87"/>
        <v>10</v>
      </c>
      <c r="X59" s="4">
        <f t="shared" si="87"/>
        <v>3</v>
      </c>
      <c r="Y59" s="4">
        <f t="shared" si="87"/>
        <v>6</v>
      </c>
      <c r="Z59" s="4">
        <f t="shared" si="87"/>
        <v>1</v>
      </c>
      <c r="AA59" s="4">
        <f t="shared" si="87"/>
        <v>4</v>
      </c>
      <c r="AB59" s="4">
        <f t="shared" si="87"/>
        <v>2</v>
      </c>
      <c r="AC59" s="47">
        <f t="shared" si="15"/>
        <v>3.2</v>
      </c>
      <c r="AD59" s="47">
        <f t="shared" si="2"/>
        <v>2.859681411936962</v>
      </c>
      <c r="AE59" s="48"/>
      <c r="AF59" s="47">
        <f t="shared" si="47"/>
        <v>-0.76931646679825894</v>
      </c>
      <c r="AG59" s="47">
        <f t="shared" si="57"/>
        <v>-0.76931646679825894</v>
      </c>
      <c r="AH59" s="47">
        <f t="shared" si="16"/>
        <v>-0.41962716370814129</v>
      </c>
      <c r="AI59" s="47">
        <f t="shared" si="30"/>
        <v>-0.41962716370814129</v>
      </c>
      <c r="AJ59" s="47">
        <f t="shared" si="18"/>
        <v>2.3778872610128001</v>
      </c>
      <c r="AK59" s="47">
        <f t="shared" si="72"/>
        <v>-6.9937860618023595E-2</v>
      </c>
      <c r="AL59" s="47">
        <f t="shared" si="66"/>
        <v>0.97913004865232944</v>
      </c>
      <c r="AM59" s="47">
        <f t="shared" si="21"/>
        <v>-0.76931646679825894</v>
      </c>
      <c r="AN59" s="47">
        <f t="shared" si="22"/>
        <v>0.2797514424720941</v>
      </c>
      <c r="AO59" s="47">
        <f t="shared" si="23"/>
        <v>-0.41962716370814129</v>
      </c>
    </row>
  </sheetData>
  <mergeCells count="20">
    <mergeCell ref="A54:A59"/>
    <mergeCell ref="B54:B59"/>
    <mergeCell ref="A35:A39"/>
    <mergeCell ref="B35:B39"/>
    <mergeCell ref="A40:A49"/>
    <mergeCell ref="B40:B49"/>
    <mergeCell ref="A50:A51"/>
    <mergeCell ref="B50:B51"/>
    <mergeCell ref="A21:A22"/>
    <mergeCell ref="B21:B22"/>
    <mergeCell ref="A25:A30"/>
    <mergeCell ref="B25:B30"/>
    <mergeCell ref="A31:A34"/>
    <mergeCell ref="B31:B34"/>
    <mergeCell ref="A2:A5"/>
    <mergeCell ref="B2:B5"/>
    <mergeCell ref="A6:A10"/>
    <mergeCell ref="B6:B10"/>
    <mergeCell ref="A11:A20"/>
    <mergeCell ref="B11:B20"/>
  </mergeCells>
  <conditionalFormatting sqref="D6:M6">
    <cfRule type="cellIs" dxfId="71" priority="70" operator="greaterThan">
      <formula>$N$69</formula>
    </cfRule>
  </conditionalFormatting>
  <conditionalFormatting sqref="D7:M7">
    <cfRule type="cellIs" dxfId="70" priority="69" operator="greaterThan">
      <formula>$N$70</formula>
    </cfRule>
  </conditionalFormatting>
  <conditionalFormatting sqref="D8:M8">
    <cfRule type="cellIs" dxfId="69" priority="68" operator="greaterThan">
      <formula>$N$71</formula>
    </cfRule>
  </conditionalFormatting>
  <conditionalFormatting sqref="D8:M8">
    <cfRule type="cellIs" dxfId="68" priority="67" operator="equal">
      <formula>$N$71</formula>
    </cfRule>
  </conditionalFormatting>
  <conditionalFormatting sqref="D10:M10">
    <cfRule type="cellIs" dxfId="67" priority="66" operator="greaterThan">
      <formula>$N$158</formula>
    </cfRule>
  </conditionalFormatting>
  <conditionalFormatting sqref="D4:M4">
    <cfRule type="cellIs" dxfId="66" priority="65" operator="greaterThan">
      <formula>$N$67</formula>
    </cfRule>
  </conditionalFormatting>
  <conditionalFormatting sqref="D33:M33">
    <cfRule type="cellIs" dxfId="65" priority="64" operator="greaterThan">
      <formula>$N$96</formula>
    </cfRule>
  </conditionalFormatting>
  <conditionalFormatting sqref="D39:M39">
    <cfRule type="cellIs" dxfId="64" priority="63" operator="greaterThan">
      <formula>$N$182</formula>
    </cfRule>
  </conditionalFormatting>
  <conditionalFormatting sqref="D53:M53">
    <cfRule type="cellIs" dxfId="63" priority="62" operator="lessThan">
      <formula>$N$116</formula>
    </cfRule>
  </conditionalFormatting>
  <conditionalFormatting sqref="D53:M53">
    <cfRule type="cellIs" dxfId="62" priority="61" operator="equal">
      <formula>$N$116</formula>
    </cfRule>
  </conditionalFormatting>
  <conditionalFormatting sqref="D59:M59">
    <cfRule type="cellIs" dxfId="61" priority="60" operator="greaterThan">
      <formula>$N$122</formula>
    </cfRule>
  </conditionalFormatting>
  <conditionalFormatting sqref="D59:M59">
    <cfRule type="cellIs" dxfId="60" priority="59" operator="equal">
      <formula>$N$122</formula>
    </cfRule>
  </conditionalFormatting>
  <conditionalFormatting sqref="D30:M30">
    <cfRule type="cellIs" dxfId="59" priority="58" operator="greaterThan">
      <formula>$N$93</formula>
    </cfRule>
  </conditionalFormatting>
  <conditionalFormatting sqref="D30:M30">
    <cfRule type="cellIs" dxfId="58" priority="57" operator="equal">
      <formula>$N$93</formula>
    </cfRule>
  </conditionalFormatting>
  <conditionalFormatting sqref="D54:M55 D56:G56 I56:M56">
    <cfRule type="cellIs" dxfId="57" priority="56" operator="greaterThan">
      <formula>$N$117</formula>
    </cfRule>
  </conditionalFormatting>
  <conditionalFormatting sqref="D57:M57">
    <cfRule type="cellIs" dxfId="56" priority="55" operator="greaterThan">
      <formula>$N$120</formula>
    </cfRule>
  </conditionalFormatting>
  <conditionalFormatting sqref="D58:M58">
    <cfRule type="cellIs" dxfId="55" priority="54" operator="greaterThan">
      <formula>$N$121</formula>
    </cfRule>
  </conditionalFormatting>
  <conditionalFormatting sqref="D42:M42">
    <cfRule type="cellIs" dxfId="54" priority="45" operator="greaterThan">
      <formula>$N$105</formula>
    </cfRule>
  </conditionalFormatting>
  <conditionalFormatting sqref="D43:M43">
    <cfRule type="cellIs" dxfId="53" priority="44" operator="greaterThan">
      <formula>$N$106</formula>
    </cfRule>
  </conditionalFormatting>
  <conditionalFormatting sqref="D44:M45">
    <cfRule type="cellIs" dxfId="52" priority="43" operator="greaterThan">
      <formula>$N$107</formula>
    </cfRule>
  </conditionalFormatting>
  <conditionalFormatting sqref="D25:M25">
    <cfRule type="cellIs" dxfId="51" priority="53" operator="lessThan">
      <formula>$N$88</formula>
    </cfRule>
  </conditionalFormatting>
  <conditionalFormatting sqref="D28:M28">
    <cfRule type="cellIs" dxfId="50" priority="52" operator="lessThan">
      <formula>$N$91</formula>
    </cfRule>
  </conditionalFormatting>
  <conditionalFormatting sqref="D29:M29">
    <cfRule type="cellIs" dxfId="49" priority="51" operator="lessThan">
      <formula>$N$92</formula>
    </cfRule>
  </conditionalFormatting>
  <conditionalFormatting sqref="D35:M35">
    <cfRule type="cellIs" dxfId="48" priority="50" operator="greaterThan">
      <formula>$N$98</formula>
    </cfRule>
  </conditionalFormatting>
  <conditionalFormatting sqref="D35:M35">
    <cfRule type="cellIs" dxfId="47" priority="49" operator="equal">
      <formula>$N$98</formula>
    </cfRule>
  </conditionalFormatting>
  <conditionalFormatting sqref="D36:M36">
    <cfRule type="cellIs" dxfId="46" priority="48" operator="greaterThan">
      <formula>$N$99</formula>
    </cfRule>
  </conditionalFormatting>
  <conditionalFormatting sqref="D36:M36">
    <cfRule type="cellIs" dxfId="45" priority="47" operator="equal">
      <formula>$N$99</formula>
    </cfRule>
  </conditionalFormatting>
  <conditionalFormatting sqref="D37:M38 N38">
    <cfRule type="cellIs" dxfId="44" priority="46" operator="greaterThan">
      <formula>$N$100</formula>
    </cfRule>
  </conditionalFormatting>
  <conditionalFormatting sqref="D40:M40">
    <cfRule type="cellIs" dxfId="43" priority="42" operator="greaterThan">
      <formula>$N$103</formula>
    </cfRule>
  </conditionalFormatting>
  <conditionalFormatting sqref="D41:M41">
    <cfRule type="cellIs" dxfId="42" priority="41" operator="greaterThan">
      <formula>$N$104</formula>
    </cfRule>
  </conditionalFormatting>
  <conditionalFormatting sqref="D12:M12">
    <cfRule type="cellIs" dxfId="41" priority="40" operator="lessThan">
      <formula>$N$75</formula>
    </cfRule>
  </conditionalFormatting>
  <conditionalFormatting sqref="D13:M13">
    <cfRule type="cellIs" dxfId="40" priority="39" operator="greaterThan">
      <formula>$N$76</formula>
    </cfRule>
  </conditionalFormatting>
  <conditionalFormatting sqref="D14:M14">
    <cfRule type="cellIs" dxfId="39" priority="38" operator="greaterThan">
      <formula>$N$77</formula>
    </cfRule>
  </conditionalFormatting>
  <conditionalFormatting sqref="D15:M15">
    <cfRule type="cellIs" dxfId="38" priority="37" operator="greaterThan">
      <formula>$N$78</formula>
    </cfRule>
  </conditionalFormatting>
  <conditionalFormatting sqref="D11:M11">
    <cfRule type="cellIs" dxfId="37" priority="36" operator="greaterThan">
      <formula>$N$74</formula>
    </cfRule>
  </conditionalFormatting>
  <conditionalFormatting sqref="D16:M16">
    <cfRule type="cellIs" dxfId="36" priority="35" operator="greaterThan">
      <formula>$N$79</formula>
    </cfRule>
  </conditionalFormatting>
  <conditionalFormatting sqref="D17:M17">
    <cfRule type="cellIs" dxfId="35" priority="34" operator="greaterThan">
      <formula>$N$80</formula>
    </cfRule>
  </conditionalFormatting>
  <conditionalFormatting sqref="D18:M18">
    <cfRule type="cellIs" dxfId="34" priority="33" operator="greaterThan">
      <formula>$N$81</formula>
    </cfRule>
  </conditionalFormatting>
  <conditionalFormatting sqref="D19:M19">
    <cfRule type="cellIs" dxfId="33" priority="32" operator="greaterThan">
      <formula>$N$82</formula>
    </cfRule>
  </conditionalFormatting>
  <conditionalFormatting sqref="D20:M20">
    <cfRule type="cellIs" dxfId="32" priority="31" operator="greaterThan">
      <formula>$N$83</formula>
    </cfRule>
  </conditionalFormatting>
  <conditionalFormatting sqref="D46:M46">
    <cfRule type="cellIs" dxfId="31" priority="30" operator="greaterThan">
      <formula>$N$109</formula>
    </cfRule>
  </conditionalFormatting>
  <conditionalFormatting sqref="D47:M47">
    <cfRule type="cellIs" dxfId="30" priority="29" operator="greaterThan">
      <formula>$N$110</formula>
    </cfRule>
  </conditionalFormatting>
  <conditionalFormatting sqref="D48:M48">
    <cfRule type="cellIs" dxfId="29" priority="28" operator="greaterThan">
      <formula>$N$111</formula>
    </cfRule>
  </conditionalFormatting>
  <conditionalFormatting sqref="D49:M49">
    <cfRule type="cellIs" dxfId="28" priority="27" operator="greaterThan">
      <formula>$N$112</formula>
    </cfRule>
  </conditionalFormatting>
  <conditionalFormatting sqref="D45:M45">
    <cfRule type="cellIs" dxfId="27" priority="26" operator="greaterThan">
      <formula>$N$108</formula>
    </cfRule>
  </conditionalFormatting>
  <conditionalFormatting sqref="D45:M45">
    <cfRule type="cellIs" dxfId="26" priority="25" operator="equal">
      <formula>$N$108</formula>
    </cfRule>
  </conditionalFormatting>
  <conditionalFormatting sqref="D3:M3">
    <cfRule type="cellIs" dxfId="25" priority="24" operator="greaterThan">
      <formula>$N$66</formula>
    </cfRule>
  </conditionalFormatting>
  <conditionalFormatting sqref="D32:M32">
    <cfRule type="cellIs" dxfId="24" priority="23" operator="lessThan">
      <formula>$N$95</formula>
    </cfRule>
  </conditionalFormatting>
  <conditionalFormatting sqref="D2:M2">
    <cfRule type="cellIs" dxfId="23" priority="22" operator="greaterThan">
      <formula>$N$65</formula>
    </cfRule>
  </conditionalFormatting>
  <conditionalFormatting sqref="D31:M31">
    <cfRule type="cellIs" dxfId="22" priority="21" operator="lessThan">
      <formula>$N$94</formula>
    </cfRule>
  </conditionalFormatting>
  <conditionalFormatting sqref="D26:M26">
    <cfRule type="cellIs" dxfId="21" priority="20" operator="greaterThan">
      <formula>$N$117</formula>
    </cfRule>
  </conditionalFormatting>
  <conditionalFormatting sqref="D26:M26">
    <cfRule type="cellIs" dxfId="20" priority="19" operator="lessThan">
      <formula>$N$89</formula>
    </cfRule>
  </conditionalFormatting>
  <conditionalFormatting sqref="D27:M27">
    <cfRule type="cellIs" dxfId="19" priority="18" operator="lessThan">
      <formula>$N$90</formula>
    </cfRule>
  </conditionalFormatting>
  <conditionalFormatting sqref="D55:M55">
    <cfRule type="cellIs" dxfId="18" priority="17" operator="greaterThan">
      <formula>$N$118</formula>
    </cfRule>
  </conditionalFormatting>
  <conditionalFormatting sqref="D56:G56 I56:M56">
    <cfRule type="cellIs" dxfId="17" priority="16" operator="greaterThan">
      <formula>$N$119</formula>
    </cfRule>
  </conditionalFormatting>
  <conditionalFormatting sqref="D50:M50">
    <cfRule type="cellIs" dxfId="16" priority="15" operator="greaterThan">
      <formula>$N$113</formula>
    </cfRule>
  </conditionalFormatting>
  <conditionalFormatting sqref="D51:M51">
    <cfRule type="cellIs" dxfId="15" priority="14" operator="greaterThan">
      <formula>$N$114</formula>
    </cfRule>
  </conditionalFormatting>
  <conditionalFormatting sqref="D21:M21">
    <cfRule type="cellIs" dxfId="14" priority="13" operator="lessThan">
      <formula>$N$84</formula>
    </cfRule>
  </conditionalFormatting>
  <conditionalFormatting sqref="D22:M22">
    <cfRule type="cellIs" dxfId="13" priority="12" operator="lessThan">
      <formula>$N$85</formula>
    </cfRule>
  </conditionalFormatting>
  <conditionalFormatting sqref="D38:M38">
    <cfRule type="cellIs" dxfId="12" priority="11" operator="greaterThan">
      <formula>$N$101</formula>
    </cfRule>
  </conditionalFormatting>
  <conditionalFormatting sqref="D23:M23">
    <cfRule type="cellIs" dxfId="11" priority="71" operator="greaterThan">
      <formula>$N$86</formula>
    </cfRule>
  </conditionalFormatting>
  <conditionalFormatting sqref="D23:M23">
    <cfRule type="cellIs" dxfId="10" priority="72" operator="equal">
      <formula>$N$86</formula>
    </cfRule>
  </conditionalFormatting>
  <conditionalFormatting sqref="D24:M24">
    <cfRule type="cellIs" dxfId="9" priority="9" operator="greaterThan">
      <formula>$N$87</formula>
    </cfRule>
    <cfRule type="cellIs" dxfId="8" priority="10" operator="greaterThan">
      <formula>$M$8</formula>
    </cfRule>
  </conditionalFormatting>
  <conditionalFormatting sqref="D52:M52">
    <cfRule type="cellIs" dxfId="7" priority="7" operator="lessThan">
      <formula>$N$115</formula>
    </cfRule>
    <cfRule type="cellIs" dxfId="6" priority="8" operator="greaterThan">
      <formula>$M$8</formula>
    </cfRule>
  </conditionalFormatting>
  <conditionalFormatting sqref="D34:M34">
    <cfRule type="cellIs" dxfId="5" priority="4" operator="greaterThan">
      <formula>$N$97</formula>
    </cfRule>
    <cfRule type="cellIs" dxfId="4" priority="6" operator="greaterThan">
      <formula>$M$10</formula>
    </cfRule>
  </conditionalFormatting>
  <conditionalFormatting sqref="D34:N34">
    <cfRule type="cellIs" dxfId="3" priority="5" operator="greaterThan">
      <formula>$O$97</formula>
    </cfRule>
  </conditionalFormatting>
  <conditionalFormatting sqref="D5:M5">
    <cfRule type="cellIs" dxfId="2" priority="2" operator="lessThan">
      <formula>$N$68</formula>
    </cfRule>
    <cfRule type="cellIs" dxfId="1" priority="3" operator="greaterThan">
      <formula>$M$10</formula>
    </cfRule>
  </conditionalFormatting>
  <conditionalFormatting sqref="D9:M9">
    <cfRule type="cellIs" dxfId="0" priority="1" operator="lessThan">
      <formula>$N$72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2020-03-23T16:53:54Z</dcterms:created>
  <dcterms:modified xsi:type="dcterms:W3CDTF">2020-03-23T16:55:57Z</dcterms:modified>
</cp:coreProperties>
</file>